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20" windowWidth="19420" windowHeight="11020" tabRatio="841" activeTab="2"/>
  </bookViews>
  <sheets>
    <sheet name="Programme delivery" sheetId="9" r:id="rId1"/>
    <sheet name="Org capacity" sheetId="19" r:id="rId2"/>
    <sheet name="Finance" sheetId="24" r:id="rId3"/>
    <sheet name="Scoring sheet FSW-MSM-TG" sheetId="16" r:id="rId4"/>
  </sheets>
  <definedNames>
    <definedName name="_xlnm._FilterDatabase" localSheetId="0" hidden="1">'Programme delivery'!$A$8:$N$48</definedName>
    <definedName name="_xlnm.Print_Area" localSheetId="1">'Org capacity'!$A$1:$G$22</definedName>
    <definedName name="_xlnm.Print_Area" localSheetId="0">'Programme delivery'!$A$1:$L$53</definedName>
    <definedName name="_xlnm.Print_Titles" localSheetId="0">'Programme delivery'!$1:$5</definedName>
  </definedNames>
  <calcPr calcId="144525"/>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18" i="24" l="1"/>
  <c r="G18" i="24"/>
  <c r="F11" i="16" l="1"/>
  <c r="F7" i="16"/>
  <c r="F6" i="16"/>
  <c r="C17" i="16"/>
  <c r="E20" i="19"/>
  <c r="K52" i="9"/>
  <c r="K51" i="9"/>
  <c r="F15" i="16" s="1"/>
  <c r="D16" i="16"/>
  <c r="E16" i="16" s="1"/>
  <c r="D15" i="16"/>
  <c r="E15" i="16" s="1"/>
  <c r="E10" i="16"/>
  <c r="F10" i="16"/>
  <c r="E11" i="16"/>
  <c r="F16" i="16" l="1"/>
  <c r="G16" i="16" s="1"/>
  <c r="H16" i="16" s="1"/>
  <c r="D17" i="16"/>
  <c r="K53" i="9"/>
  <c r="G15" i="16"/>
  <c r="F17" i="16"/>
  <c r="E17" i="16"/>
  <c r="G17" i="16" l="1"/>
  <c r="H17" i="16" s="1"/>
  <c r="H15" i="16"/>
</calcChain>
</file>

<file path=xl/sharedStrings.xml><?xml version="1.0" encoding="utf-8"?>
<sst xmlns="http://schemas.openxmlformats.org/spreadsheetml/2006/main" count="540" uniqueCount="470">
  <si>
    <t>Indicators</t>
  </si>
  <si>
    <t>Achievement</t>
  </si>
  <si>
    <t>Key Questions</t>
  </si>
  <si>
    <t>Remarks</t>
  </si>
  <si>
    <t>COMMODITIES</t>
  </si>
  <si>
    <t>ENABLING ENVIRONMENT</t>
  </si>
  <si>
    <t>Sl.No.</t>
  </si>
  <si>
    <t>Methodology to be adopted</t>
  </si>
  <si>
    <t>Score Resulted</t>
  </si>
  <si>
    <t>S. no</t>
  </si>
  <si>
    <t>1(Poor)</t>
  </si>
  <si>
    <t>2(Average)</t>
  </si>
  <si>
    <t>3(Good)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</si>
  <si>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</si>
  <si>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</si>
  <si>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</si>
  <si>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</si>
  <si>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</si>
  <si>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</si>
  <si>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</si>
  <si>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</si>
  <si>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Crisis management team in place</t>
  </si>
  <si>
    <t>Bank Account</t>
  </si>
  <si>
    <t>Verification of SOEs and interview of SACS official</t>
  </si>
  <si>
    <t xml:space="preserve">Whether any mismatch between  financial and physical progress reports </t>
  </si>
  <si>
    <t>Verification of MIS reports and audit reports</t>
  </si>
  <si>
    <t>Total Score</t>
  </si>
  <si>
    <t>Budget Utilization</t>
  </si>
  <si>
    <t>Systems of Payment-Record keeping</t>
  </si>
  <si>
    <t>Financial reporting-SOEs submitted as per operational guideline</t>
  </si>
  <si>
    <t>Financial reporting-Mismatch between physical &amp; financial reporting</t>
  </si>
  <si>
    <t>Organisational Capacity</t>
  </si>
  <si>
    <t>Mean of verification/observations</t>
  </si>
  <si>
    <t xml:space="preserve">Advocacy meeting  conducted at all levels as per plan without proper documentation and follow up </t>
  </si>
  <si>
    <t xml:space="preserve"> </t>
  </si>
  <si>
    <t>Verification of registers, general treatment register, referral slips/register</t>
  </si>
  <si>
    <t xml:space="preserve">For each set of 250 HRG there is an ORW has been appointed </t>
  </si>
  <si>
    <t>Attendance/leave register maintained for the project staff</t>
  </si>
  <si>
    <t>Training registers/ induction training report</t>
  </si>
  <si>
    <t xml:space="preserve">Assets purchased under project is codified/marked </t>
  </si>
  <si>
    <t>Assets register and purchase voucher (All the assets purchased under the project)</t>
  </si>
  <si>
    <t xml:space="preserve">Systems of booking keeping maintenance </t>
  </si>
  <si>
    <t xml:space="preserve">Community perception on project services </t>
  </si>
  <si>
    <t xml:space="preserve">The counsellor/Nurse  should be  sensitive while addressing issues relating to community members. </t>
  </si>
  <si>
    <t>Field visit by ORWs</t>
  </si>
  <si>
    <t xml:space="preserve">Are the community members satisfied with the available services and services meet their demands.
</t>
  </si>
  <si>
    <t xml:space="preserve">Condoms, needle &amp; syringe  for IDUs and Lubricants for MSM provided by Project  </t>
  </si>
  <si>
    <t>Involvement of Counsellor / ANM</t>
  </si>
  <si>
    <t>Identified cases from HRG were linked for TB to DOT centre (RNTCP) during the contract period</t>
  </si>
  <si>
    <t>Advocacy meeting held with key stakeholders at various level with plan.</t>
  </si>
  <si>
    <t>No. of target group member linked to DOT centre during the contract period, detected for TB.</t>
  </si>
  <si>
    <t>One stake holders  participated in addressing the issues relating to project services</t>
  </si>
  <si>
    <t xml:space="preserve">Two stake holders  have said S/he has involved in addressing the issues relating to project services. </t>
  </si>
  <si>
    <t xml:space="preserve">All the three stake holders  have said that they involved in addressing the issues relating to project services.    </t>
  </si>
  <si>
    <t>FGD with the 10-15 community members (suggested to conduct at the field level).</t>
  </si>
  <si>
    <t>Finance</t>
  </si>
  <si>
    <t>Particulars</t>
  </si>
  <si>
    <t>Max. Score</t>
  </si>
  <si>
    <t>Typology Applicable</t>
  </si>
  <si>
    <t>FGD with the 10-15 community members (suggested to conduct at the field).</t>
  </si>
  <si>
    <t>Stage1</t>
  </si>
  <si>
    <t>Maximum no. of indicators</t>
  </si>
  <si>
    <t>Program Delivery</t>
  </si>
  <si>
    <t>Total</t>
  </si>
  <si>
    <t>Calculation of score for stage 1</t>
  </si>
  <si>
    <t>SECTION 1:   BASIC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</si>
  <si>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</si>
  <si>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</si>
  <si>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</si>
  <si>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</si>
  <si>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</si>
  <si>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</si>
  <si>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</si>
  <si>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</si>
  <si>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</si>
  <si>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from Program Delivery (calculated automatically from the evaluation sheet)</t>
  </si>
  <si>
    <t>Does the NGO management takes into consideration the community needs/resources into consideration while planning/delivering services through arrangements like availability of programme management body represented by community/ community consultations.</t>
  </si>
  <si>
    <t>Minutes of the community consultation/ programme management body represented by community members should reflect that such process is at least more than 6 months old, otherwise the score should be '0'</t>
  </si>
  <si>
    <t>Areas of assessment</t>
  </si>
  <si>
    <t>Institutional Environment</t>
  </si>
  <si>
    <t>Staffing</t>
  </si>
  <si>
    <t xml:space="preserve">Compliance to SACS directions </t>
  </si>
  <si>
    <t>Score   Resulted "0" for No "1" for Yes</t>
  </si>
  <si>
    <t>Verify the master register of HRGs / line listing /weekly format B/B_1 of  the last one quarter. Meeting with PEs should be conducted.</t>
  </si>
  <si>
    <t>FSW/MSM /IDU</t>
  </si>
  <si>
    <t>Registration of HRG against target</t>
  </si>
  <si>
    <t>Set-up of STI clinic / PPP/ linkages developed  with DSRC/Govt. Hospital as per NACO guideline.</t>
  </si>
  <si>
    <t>Project STI clinic / PPP linkages has been set-up but not as per NACO guideline.</t>
  </si>
  <si>
    <t>Observations should be made based on NACO guidelines. Project STI Clinic,  PPP registers and payment registers to be verified.</t>
  </si>
  <si>
    <t>STI clinic / PPP linkages in place but registers / patient card (Network clinic format) are not maintained as per NACO guideline at clinic</t>
  </si>
  <si>
    <t>STI clinic / PPP linkages in place and requisite registers / patient card  (Network clinic format) are maintained at clinic.</t>
  </si>
  <si>
    <t>STI Services should be established</t>
  </si>
  <si>
    <t>100% of newly registered HRGs</t>
  </si>
  <si>
    <t>IDU</t>
  </si>
  <si>
    <t xml:space="preserve">Reported stock-out of STI drugs during  contract period </t>
  </si>
  <si>
    <t>No stock out reported during contract period and buffer stock system was maintained as per guideline.</t>
  </si>
  <si>
    <t>No stock out reported during contract period but buffer stock system was not followed as per guideline</t>
  </si>
  <si>
    <t>100 % of distribution against N/S demand</t>
  </si>
  <si>
    <t>To be addressed 100 % cases</t>
  </si>
  <si>
    <t>Ability of the project to involve stakeholders like police, civic health service providers, social development sector officials in addressing the issues relating to project services</t>
  </si>
  <si>
    <t>Explanation for score</t>
  </si>
  <si>
    <t>100 % of active population</t>
  </si>
  <si>
    <t>Verification of individual peer form "B_1" and ORW form "C". Verification to be done during hotspot visit</t>
  </si>
  <si>
    <t>Advocacy meeting with key stakeholders (health service providers, Police personnel, ICTC/ART centres, PRI, Social Welfare Dept., Gate Keepers,  etc.)</t>
  </si>
  <si>
    <t>Adequate supply of commodities(Condoms/Lubricants /Needle and Syringes, drugs)</t>
  </si>
  <si>
    <t>No. of times STI drugs, have been purchased/supply during the contract period. Was there any stock-out of commodities reported during contract period. If the supply is an issue from SACS, the indicator to be verified for the period when stock was available.</t>
  </si>
  <si>
    <t>Verify the computerised master register of HRGs , line listing and filled format-A (data filled for all indictors) for all the registered HRGs. Check for Drop-out records and TI to provide explanation in case of less than 100 % registration.</t>
  </si>
  <si>
    <t>ORW diaries, weekly staff meeting minutes, ORW movement plan/register and Form D. The same should be verified with the community and stakeholders during the hotspot visits</t>
  </si>
  <si>
    <t>Job description given to each project staff, atleast staffs are able to describe their job description and the same is reflected in their plans prepared for the programme during last 2 quarters</t>
  </si>
  <si>
    <t>The Project Director attended atleast 80% all the monthly meetings of the TI project duing the year. The PD has attended and initiated action against the areas of improvement based on the minutes.</t>
  </si>
  <si>
    <t xml:space="preserve">Score </t>
  </si>
  <si>
    <t xml:space="preserve">What is the percentage of budget utilized against the release of fund on the proposed activities </t>
  </si>
  <si>
    <t>Verification of vouchers, SOE, Bank book etc..</t>
  </si>
  <si>
    <t>Less than 60% of the released fund</t>
  </si>
  <si>
    <t>Pattern of expenditure</t>
  </si>
  <si>
    <t>Whether the expenditure is as per approved budget  in each head</t>
  </si>
  <si>
    <t>Verification of vouchers, approved budget, SOE, Bank book etc..</t>
  </si>
  <si>
    <t>As per the approved budget or No but as per the approval from SACS.</t>
  </si>
  <si>
    <t>No as per the approval.</t>
  </si>
  <si>
    <t xml:space="preserve">Whether a separate bank account maintained for the TI Project at the local bank </t>
  </si>
  <si>
    <t>Verification of bank book and other related documents</t>
  </si>
  <si>
    <t>Separate bank account in place for TI project in the project area</t>
  </si>
  <si>
    <t>No separate account</t>
  </si>
  <si>
    <t>Verification of vouchers and bills</t>
  </si>
  <si>
    <t>Vouchers and bills are propoerly maintained and are all with approval.</t>
  </si>
  <si>
    <t>Inadeqaute and no approval from PD of the TI.</t>
  </si>
  <si>
    <t xml:space="preserve">Not in place. </t>
  </si>
  <si>
    <t>Whether cash book maintained/entry made  on daily basis</t>
  </si>
  <si>
    <t>Verification of cash book and interview of accountant</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</si>
  <si>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</si>
  <si>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</si>
  <si>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</si>
  <si>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</si>
  <si>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</si>
  <si>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</si>
  <si>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 xml:space="preserve">Whether NGO has complied to the audit observations </t>
  </si>
  <si>
    <t>Verify audit recommendation and action taken bassed on the report</t>
  </si>
  <si>
    <t>No action from NGO side</t>
  </si>
  <si>
    <t>PE form-B and ORW's format C and PE diaries . At least 20% of the randomly selected IDU need to be verified during above during hotspot visits.</t>
  </si>
  <si>
    <t>ORW visiting the field minimum 5 days in a week and providing supportive  supervision to all the PEs of his/her areas for effective delivery of project services by PEs to HRGs and to ensure all the PEs have required skills.</t>
  </si>
  <si>
    <t>100% of all identified cases of TB</t>
  </si>
  <si>
    <t>Abscess Management</t>
  </si>
  <si>
    <t>Proper dressing and treatment for all abscess cases under aseptic conditions at the clinic and through outreach</t>
  </si>
  <si>
    <t>Clinic records, inspection of DIC, and interaction with clients</t>
  </si>
  <si>
    <t>NSEP: Needle/Syringe Return Rate</t>
  </si>
  <si>
    <t>80% of distributed needles/syringes should be returned / collected after use</t>
  </si>
  <si>
    <t xml:space="preserve">Percentage of needles/syringes distributed to IDUs being returned / collected after use for safe disposal </t>
  </si>
  <si>
    <t>Verification of PE &amp; ORW diary, DIC record, disposal register</t>
  </si>
  <si>
    <t>No cash transaction above Rs.5000/-</t>
  </si>
  <si>
    <t>Procurement  system in place</t>
  </si>
  <si>
    <t>Recruitment system</t>
  </si>
  <si>
    <t>Administrative system</t>
  </si>
  <si>
    <t>10% of the ORWs are from the community i.e. either the peer educators have been graduated to become ORWs or the community members are selected as ORWs</t>
  </si>
  <si>
    <t>This process of selection of community members as ORWs should be atleast one year old.</t>
  </si>
  <si>
    <t>Registration documents, MIS reprts, ORW records. (A 20% Variation may be considered for HRG PEs/VPL ratio as per project proposal).</t>
  </si>
  <si>
    <t>Institutional visioning / shared responsibility.</t>
  </si>
  <si>
    <t>Induction training  / orientation to PE and other staff  has been completed by the TI project immedaitely after recruitment.</t>
  </si>
  <si>
    <t xml:space="preserve">Understading  of role of NGO in developing contusive environmrment. </t>
  </si>
  <si>
    <t xml:space="preserve">Attendance of meeting registers and minutes of the meeting. Action taken report based on previous meeting. </t>
  </si>
  <si>
    <t>Invovement of Project director in project activities.</t>
  </si>
  <si>
    <t>Proper assest maintance system</t>
  </si>
  <si>
    <t>The role of Governing Body members in addressing issues of crisis/stigma/discrimination faced by the community members by networking with stakeholders, by keeping well informed about the issues of HRGs</t>
  </si>
  <si>
    <t xml:space="preserve">Meeting with at least 2/3 members of the GB and interview to focus on their role in the programme. Also meet at least the stake holders and assess the role played by the members. If oraganization not playe any role in addressing issues faced by HRGs, score should e '0'. </t>
  </si>
  <si>
    <t>No. of HRGs are part of  committees /CBOs  / support groups out of the total registered HRG with the project</t>
  </si>
  <si>
    <t>30- 50% of the registered HRGs  are part of Committees  /CBO/  support groups. This should also include at least 30% are new HRGs registered more than 3 months</t>
  </si>
  <si>
    <t xml:space="preserve">Collectivisation (No. of HRGs part of committees /CBOs / support groups)   </t>
  </si>
  <si>
    <r>
      <t>FGD with 10-15 community members (suggested to conduct at the filed level)</t>
    </r>
    <r>
      <rPr>
        <sz val="14"/>
        <color indexed="8"/>
        <rFont val="Times New Roman"/>
        <family val="1"/>
      </rPr>
      <t>.</t>
    </r>
  </si>
  <si>
    <t>Proper induction in place</t>
  </si>
  <si>
    <t>Form-B/B_1 is maintained  by PEs but no prioritisation of HRG done by ORWs based on risk and vulnerability data.</t>
  </si>
  <si>
    <t>Regular Contact - NSP (No. of individuals target HRG contacted with any or all project services  - NSEP/BCC/IEC/Referral</t>
  </si>
  <si>
    <t>All PE have been met at the hotspot and provided support by ORW at least twice in a month</t>
  </si>
  <si>
    <t>All PE have been met at the hotspot and provided support by ORW four times in a month</t>
  </si>
  <si>
    <t>All PE have been met at the hotspot and provided support by ORW  more than four times in a month and all hotspots are covered in a month</t>
  </si>
  <si>
    <t xml:space="preserve">Established STI clinic / PPP /Government STI clinics linkages </t>
  </si>
  <si>
    <t>100% of clinic attendees</t>
  </si>
  <si>
    <t xml:space="preserve">Referral registers, referral slips and PE form-B/B_1 and ICTC data. Verify the referral slips signed by the ICTC counsellors and POD no. provided. </t>
  </si>
  <si>
    <t xml:space="preserve">Availability of drugs for STI treatment and Abscess management, with a buffer stock management in place. </t>
  </si>
  <si>
    <t>3 months buffer stock based on average monthly consumption</t>
  </si>
  <si>
    <t>Verification of stock &amp; distribution register and vouchers.  Ask question about buffer stock system to project manager/ANM/Counsellor.</t>
  </si>
  <si>
    <t xml:space="preserve">N/S distribution should be made as per demand/ requirement  gap analysis. </t>
  </si>
  <si>
    <t>Advocacy activities/  Crisis management or meeting register/no. of harassment cases reported (If no such cases reported then verify during interaction with HRG whether they have faced any such harassment/violence/ crisis during the contract period). To review supporting financial documents.</t>
  </si>
  <si>
    <t>Verification of records/minutes of Committees /CBO  / support groups meetings against the HRG registration document (If CBO do not exist with TI then HRG representation in the committee should be considered)</t>
  </si>
  <si>
    <t>More than 50% of the registered HRGs are part of Committees /CBO / support groups. This should also include at least 50% are new HRGs registered more than 3 months</t>
  </si>
  <si>
    <t>Privacy in the clinic and information shared in the counselling sessions are maintained and not shared.</t>
  </si>
  <si>
    <t>FGD with 10-15 community members (Suggested to conduct at the filed. If the project is composite conduct the FGD separately).</t>
  </si>
  <si>
    <t>One to one interaction with at least 3 stakeholders of the project. (suggested to conduct at the filed).</t>
  </si>
  <si>
    <t>Form-B/B_1 is maintained by PEs and proper prioritisation of HRG done by ORWs based on risk and vulnerability data.</t>
  </si>
  <si>
    <t xml:space="preserve">All HRG should be registered by ORW. Format-A should be properly filled and master registration sheet completed and to be computerised </t>
  </si>
  <si>
    <t>Verification of project proposal, ORW's format-C and monthly CMIS report. At least 20% of the randomly selected HRGs of selected hotspots need to be verified during the hotspot visits.80% of the population and Line list ID numbers is to be constant. Cross verify with indicator for micro plan. Verify the remaining HRG taking services regularly by the TI.</t>
  </si>
  <si>
    <t>All project staff do have written job description or available at NGO level. If the programme manager and all ORWs are not able to describe their job responsibilities or the same is not reflected in their plans, the score should be '0'</t>
  </si>
  <si>
    <t>Examine the attendance register is in use/leave register available</t>
  </si>
  <si>
    <t xml:space="preserve">Score   Resulted </t>
  </si>
  <si>
    <t>Status-Qualified/ not  Qualified</t>
  </si>
  <si>
    <t>Minimum Qualifying Percentage</t>
  </si>
  <si>
    <t>Minimum Qualifying Marks</t>
  </si>
  <si>
    <t>S. No.</t>
  </si>
  <si>
    <t>No. of indicators</t>
  </si>
  <si>
    <t>Actual Score Obtained</t>
  </si>
  <si>
    <t>Percent score obtained</t>
  </si>
  <si>
    <t xml:space="preserve">Maximum weighted Score </t>
  </si>
  <si>
    <t>Actual Weighted Score obtained</t>
  </si>
  <si>
    <t>Utilization should be of or above 60% against the release of fund  from SACS</t>
  </si>
  <si>
    <t>Systems of Payment-Verification of Bills and Vouchers ( in case of book keeping is done by software, day wise prints of vouchers and ledgers should be available)</t>
  </si>
  <si>
    <t>Cash transaction for the amount more than Rs.5000/-</t>
  </si>
  <si>
    <t>NGO has given adeqaute attention to audit recommendations and actions were taken</t>
  </si>
  <si>
    <t>Quotations are in place from three different parties and assessed.</t>
  </si>
  <si>
    <t>HRGs reported with abscess</t>
  </si>
  <si>
    <t>Name of the NGO:</t>
  </si>
  <si>
    <t>District:</t>
  </si>
  <si>
    <t>State:</t>
  </si>
  <si>
    <t>Calculation of score for stage 2</t>
  </si>
  <si>
    <t xml:space="preserve">Key Questions </t>
  </si>
  <si>
    <t xml:space="preserve"> Actual Marks ( calculated automatically from the evaluation sheet)</t>
  </si>
  <si>
    <t>Above 90 percent HRGs were registered.</t>
  </si>
  <si>
    <t xml:space="preserve">70-80 percent of the target HRGs registered. </t>
  </si>
  <si>
    <t xml:space="preserve">81-90 percent HRGs were registered against the target </t>
  </si>
  <si>
    <t>Percent of target HRG  reached by the project (As per contract) during last one year</t>
  </si>
  <si>
    <t>HRG attending STI clinics (Project based/ PPP /Government STI clinic) are counselled</t>
  </si>
  <si>
    <t xml:space="preserve">No. of HRG visiting to clinics  are counselled. </t>
  </si>
  <si>
    <t>Above 80% of HRG attending STI clinic were counselled.</t>
  </si>
  <si>
    <t>71- 80% of HRG attending STI clinic were counselled.</t>
  </si>
  <si>
    <t>60-70% of HRGs attending STI clinic were counselled.</t>
  </si>
  <si>
    <t>60-70% of the individual HRGs had undergone for RMC  twice in past one year.</t>
  </si>
  <si>
    <t>71- 80%  of the  individual HRGs had undergone for RMC  twice in past one year.</t>
  </si>
  <si>
    <t>Above 80% of the  individual HRGs had undergone for RMC  twice in past one year.</t>
  </si>
  <si>
    <t>PEs Form-B/B_1, STI registers / tracking sheet, ORW form-c field diary, referral slips/registers, Payment register/slips of PPP doctors and monthly CMIS report</t>
  </si>
  <si>
    <t>Newly registered asymptomatic HRGs provided presumptive treatment (PT) during last one year</t>
  </si>
  <si>
    <t>No. of new HRG registered during last one year and received PT</t>
  </si>
  <si>
    <t xml:space="preserve">Above 70% newly registered HRG provided PT. </t>
  </si>
  <si>
    <t xml:space="preserve">61- 70% newly registered HRG provided PT . </t>
  </si>
  <si>
    <t>50-60% newly registered HRG provided PT.</t>
  </si>
  <si>
    <t xml:space="preserve">Percent of HRGs tested for Syphilis </t>
  </si>
  <si>
    <t>Percent of individual HRGs tested for Syphilis during  last one year</t>
  </si>
  <si>
    <t>30-40% of HRGs underwent Syphilis test</t>
  </si>
  <si>
    <t xml:space="preserve">41-50% of HRGs underwent Syphilis test </t>
  </si>
  <si>
    <t>Above 50% of the HRGs underwent Syphilis test</t>
  </si>
  <si>
    <t>100% line listed HRG</t>
  </si>
  <si>
    <t xml:space="preserve">Percent of individual HRGs tested for HIV during last one year  </t>
  </si>
  <si>
    <t>No. of line listed individual HRGs tested for HIV during last one year</t>
  </si>
  <si>
    <t>100% of HRG tested positive</t>
  </si>
  <si>
    <t>50-60% of the total identified positive HRGs  linked to ART</t>
  </si>
  <si>
    <t>Verify with the ART centre, referral register</t>
  </si>
  <si>
    <t>61-70%  the total identified  HRGs  linked to ART</t>
  </si>
  <si>
    <t>Above 70%  HRGs  linked to ART</t>
  </si>
  <si>
    <t>40-50% of the total identified HRGs  linked to DOT</t>
  </si>
  <si>
    <t>51-60% of the total identified  HRGs  linked to DOT</t>
  </si>
  <si>
    <t>Above 60% HRGs  linked to DOT</t>
  </si>
  <si>
    <t>Crisis management team  addressed 60% of the cases all reported during last one year</t>
  </si>
  <si>
    <t xml:space="preserve">Crisis management team addressed 61-70% of the cases reported during last one year. </t>
  </si>
  <si>
    <t xml:space="preserve">Crisis management team addressed above 70% of the cases reported during last one year </t>
  </si>
  <si>
    <t>Service delivery data of HRG  maintained at outreach level.</t>
  </si>
  <si>
    <t xml:space="preserve">Whether PEs are maintaining  the weekly planning and activity sheet (Format B/B_1) as per NACO's guideline. </t>
  </si>
  <si>
    <t>Form-B/B_1 is maintained by PEs and proper prioritisation of HRG done by ORWs based on risk and vulnerability data. IPC and BCC sessions with HRG are conducted by PEs based on risk and vlunerability data as per format B/B_1.</t>
  </si>
  <si>
    <t>Individual HRGs tracked for   project services.</t>
  </si>
  <si>
    <t>Individual HRG tracking sheet</t>
  </si>
  <si>
    <t xml:space="preserve"> Individual HRG tracked for ICTC, RMC and Syphilis testing . Updation of Risk, vulnerability and condom demand needle/syringe data on quarterly basis. </t>
  </si>
  <si>
    <t>Interview with  M&amp;E officer, Counselors and project manager. Soft or hard copy of individual HRG tracking sheet and quarterly updation of risk and vlunerability data</t>
  </si>
  <si>
    <t>Individual HRG tracking sheet is available but not updated. Tracking sheet is also not used for planning and prioritization of HRGs.</t>
  </si>
  <si>
    <t>Individual HRG tracking sheet is available and updated. Tracking sheet is not used for planning and prioritization of HRGs.</t>
  </si>
  <si>
    <t>Individual HRG tracking sheet is available and updated.  Data is used for planning and prioritization of HRG. Project and M&amp;E officer are able to  provide data on - how many HRG tested for HIV once and twice, how many hrg visited STI clinic once, twice, thrice erc.</t>
  </si>
  <si>
    <t>100% of the Contract target</t>
  </si>
  <si>
    <t>100% of contract target every month</t>
  </si>
  <si>
    <t>Average no. of IDUs that were contacted at least 2 days in a week for the purpose of NSEP/BCC/IEC/Referral</t>
  </si>
  <si>
    <t>60-70% of target group are contacted at least 2 days in a week for the purpose of NSEP/BCC/IEC/Referral</t>
  </si>
  <si>
    <t>71-80% of target group are contacted at least 2 days in a week for the purpose of NSEP/BCC/IEC/Referral</t>
  </si>
  <si>
    <t>Above 80% of target group are contacted at least 2 days in a week for the purpose of NSEP/BCC/IEC/Referral</t>
  </si>
  <si>
    <t>60-70% of target population were provided with any/all project services i.e. condom,  needle/syringe, STI, ICTC and BCC/IPC services every  month during the contract period</t>
  </si>
  <si>
    <t>71-80% of target populationn were provided with any/all project services i.e. condom,  needle/syringe, STI, ICTC and BCC/IPC services every  month during the contract period</t>
  </si>
  <si>
    <t>Above 80% of target population were provided with any/all project services i.e. condom,  needle/syringe, STI, ICTC and BCC/IPC services every  month during the contract period</t>
  </si>
  <si>
    <t>4 times in a year of contract target</t>
  </si>
  <si>
    <t>No.of HRGs attending regular medical check-up/general medical check-up (for IDU) four times during last one year</t>
  </si>
  <si>
    <t>HRGs attending clinic for STI services such as RMC/GMC, Symptomatic and Presumptive in last one year</t>
  </si>
  <si>
    <t>2 times in a year of contract target</t>
  </si>
  <si>
    <t>STI CMIS/SIMS reports, Referral register, referral slips</t>
  </si>
  <si>
    <t>STI CMIS/SIMS reports, Referral register, referral slips, individual tracking sheet</t>
  </si>
  <si>
    <t>Counselling registers, STI register and monthly CMIS/SIMS report. Interaction with STI providers/counsellors/ANM</t>
  </si>
  <si>
    <t>51-60% of the HRGs underwent HIV test  twice during contract period</t>
  </si>
  <si>
    <t>40-50% of the HRGs underwent HIV test  twice during contract period</t>
  </si>
  <si>
    <t>Above 60% of the HRGs underwent HIV test twice during contract period</t>
  </si>
  <si>
    <t>No. of  positive HRGs registered at ART centre  during last one year</t>
  </si>
  <si>
    <t>Percentage of HRG tested positives are registred at ART centre</t>
  </si>
  <si>
    <t>Aseptic abscess management services established for limited time</t>
  </si>
  <si>
    <t>Aseptic abscess management services established and available to for entire day</t>
  </si>
  <si>
    <t>Aseptic abscess management services established and available to entire day and abscess management also taken by ANM in the field</t>
  </si>
  <si>
    <t>N/S gap analysis done and at 50-55% of individual HRGs distributed against the requirement.</t>
  </si>
  <si>
    <t>N/S gap analysis done and at 56-65% of individual HRGs distributed against the requirement.</t>
  </si>
  <si>
    <t>N/S gap analysis done and at least Above 65% of individual HRGs distributed against the requirement.</t>
  </si>
  <si>
    <t>30-40% of used needles/syringes being returned/collected for safe disposal</t>
  </si>
  <si>
    <t>41-50% of used needles/syringes being returned/collected for safe disposal</t>
  </si>
  <si>
    <t>More than 50% of used needles/syringes being returned/collected for safe disposal</t>
  </si>
  <si>
    <t>50%-60% participants are sure of confidentiality norms being adhered at the project level</t>
  </si>
  <si>
    <t>50%-60% participants  are convinced with the project services</t>
  </si>
  <si>
    <t>Between 61% to 80% of the participants are satisfied with privacy  and confidentiality at the project level.</t>
  </si>
  <si>
    <t xml:space="preserve">Between 61% to 80% of the participants are satisfied with the project services. </t>
  </si>
  <si>
    <t xml:space="preserve">Between 61% to 80% of the participants  reported that they are getting the commodities as and when they demand.  </t>
  </si>
  <si>
    <t>50%-60% respondents reported that they are satisfied with the counsellor/ANM</t>
  </si>
  <si>
    <t xml:space="preserve">Between 61% to 80% respondents reported that they are satisfied with the counsellor/ANM  </t>
  </si>
  <si>
    <t>Between 81% to 100% of the participants are satisfied with privacy  and confidentiality at the project level.</t>
  </si>
  <si>
    <t xml:space="preserve">Between 81% to 100% of the participants are satisfied with the project services.  </t>
  </si>
  <si>
    <t xml:space="preserve">Between 81% to 100% of the participants reported that  they are getting the commodities as and when they demand.    </t>
  </si>
  <si>
    <t xml:space="preserve">Between 81% to 100% of the respondents reported that  they are satisfied with the counsellor/ANM  </t>
  </si>
  <si>
    <t>Name of the Evaluators</t>
  </si>
  <si>
    <t>FSW/MSM /TG/IDU</t>
  </si>
  <si>
    <t>20  % of MOU target with in a Year</t>
  </si>
  <si>
    <t xml:space="preserve">Whether Outreach team registred new HRGs. </t>
  </si>
  <si>
    <t>Verify the master register of HRGs / Registration form "A"</t>
  </si>
  <si>
    <t>New HRG registred up to 10% against the Annual Target</t>
  </si>
  <si>
    <t>New HRG registred up to 15 % against the Annual Target</t>
  </si>
  <si>
    <t>New HRG registred up to 20% against the Annual Target</t>
  </si>
  <si>
    <t>Less 50%</t>
  </si>
  <si>
    <t xml:space="preserve"> 51%-79%</t>
  </si>
  <si>
    <t>80 % and above</t>
  </si>
  <si>
    <t>Number of HRG identified, registred,  and reached from verious networks (Social Network, Virtual Networks, etc)</t>
  </si>
  <si>
    <t>1 meeting conducted in a Year</t>
  </si>
  <si>
    <t>2 meetings  conducted in a Year</t>
  </si>
  <si>
    <t>No of Active Spoused and Partner identified in project.</t>
  </si>
  <si>
    <t>How many IDUs are married and having regular partner as per the master register</t>
  </si>
  <si>
    <t>Partner and spoused are registred at ARTC.</t>
  </si>
  <si>
    <t>20 % of the  Active Population.</t>
  </si>
  <si>
    <t>How many IDUs are currently on OST</t>
  </si>
  <si>
    <t>Registration/ Reports/Service Directry</t>
  </si>
  <si>
    <t>10-15 % of HRGs registed at OST and are active</t>
  </si>
  <si>
    <t>16 -20 % of HRGs registed at OST and are active</t>
  </si>
  <si>
    <t>Above 20 % of the HRGs registed at OST and are active</t>
  </si>
  <si>
    <t>3 and more  community meeting conducted in a Year</t>
  </si>
  <si>
    <t>All NGOs contracted has to appoint the staff within three months from signing of contract.   Project proposal, appointment letters / staff attendance sheet during the last year (If a position has been vacated and not filled in within 2 months, give  "0" mark for this indicator.)</t>
  </si>
  <si>
    <t>Staff turnover witnessed in the project during the contract period.</t>
  </si>
  <si>
    <t>Institutional process</t>
  </si>
  <si>
    <t>PE turnover witnessed in the project during the contract period</t>
  </si>
  <si>
    <t>TI -Annual Evaluation Tool -2019-20
(FSW/MSM/IDU/TG)</t>
  </si>
  <si>
    <t xml:space="preserve"> Finance</t>
  </si>
  <si>
    <t>Verification of bank account and vouchers</t>
  </si>
  <si>
    <t>Verification of vouchers Verification of ledger</t>
  </si>
  <si>
    <t>Scoring Sheet for FSW/MSM -2019</t>
  </si>
  <si>
    <t>FSW/MSM /TG</t>
  </si>
  <si>
    <t>The PFMS portal is active</t>
  </si>
  <si>
    <t>PFMS portal is not used for  of transactions</t>
  </si>
  <si>
    <t>What is the procurement system for purchase of drugs/needles and syringes/fixed assets/ etc</t>
  </si>
  <si>
    <t>Total  positive Identified</t>
  </si>
  <si>
    <t>PFMS portal is used for all transactions</t>
  </si>
  <si>
    <t>Systems of Payment/Mode of payments</t>
  </si>
  <si>
    <t>All payment is through cheque/PFMS is Rs.5000/- as per revised direction from NACO.</t>
  </si>
  <si>
    <t xml:space="preserve">Attendance sheets /appointment letters. (If there is more than  60%  of project staff except peer educators have resigned  during the year then this indicator will be awarded '0'). If the replacement for a position is not done within two months should also be awarded "0". </t>
  </si>
  <si>
    <t>50% of the PEs belong to the age group below 30 years or should match with the high /medium risk HRGs linelisted by the programme</t>
  </si>
  <si>
    <r>
      <t>Vouchers are printed and machine numbere</t>
    </r>
    <r>
      <rPr>
        <sz val="9"/>
        <color indexed="10"/>
        <rFont val="Calibri"/>
        <family val="2"/>
      </rPr>
      <t xml:space="preserve">d. </t>
    </r>
    <r>
      <rPr>
        <sz val="9"/>
        <rFont val="Calibri"/>
        <family val="2"/>
      </rPr>
      <t>Ledgers are maintained properly.</t>
    </r>
  </si>
  <si>
    <t xml:space="preserve">Whether SOEs are submitted to SACS on time in the prescribed format. </t>
  </si>
  <si>
    <r>
      <t>All vouchers are printed and</t>
    </r>
    <r>
      <rPr>
        <sz val="9"/>
        <color indexed="8"/>
        <rFont val="Calibri"/>
        <family val="2"/>
      </rPr>
      <t xml:space="preserve"> machine numbered. Whether the ledger is maintained accordingly for vouchers</t>
    </r>
  </si>
  <si>
    <r>
      <t xml:space="preserve">All payments made with proper bills and vouchers and are in place with </t>
    </r>
    <r>
      <rPr>
        <sz val="9"/>
        <color indexed="8"/>
        <rFont val="Calibri"/>
        <family val="2"/>
      </rPr>
      <t>proper approval along with the PFMS advice.</t>
    </r>
  </si>
  <si>
    <r>
      <t>Three quotations to be collected</t>
    </r>
    <r>
      <rPr>
        <sz val="9"/>
        <color indexed="8"/>
        <rFont val="Calibri"/>
        <family val="2"/>
      </rPr>
      <t xml:space="preserve">  ( Not needed where the supply is from governemt machanism)</t>
    </r>
  </si>
  <si>
    <r>
      <t>No system in place,</t>
    </r>
    <r>
      <rPr>
        <sz val="9"/>
        <color indexed="8"/>
        <rFont val="Calibri"/>
        <family val="2"/>
      </rPr>
      <t xml:space="preserve"> either by the NGO or Government system is in place</t>
    </r>
  </si>
  <si>
    <t xml:space="preserve">At least All project staff and PE positions have been filled as per project proposal </t>
  </si>
  <si>
    <t>Ratio of PEs to HRG ( a ratio of 1: 60 for FSW/MSM &amp; 1:40 for HTG &amp; IDUs)</t>
  </si>
  <si>
    <t>Line listing of HRGs and number of PEs/VPL on board.  (A 20% Variation may be considered for HRG PEs/VPL ratio as per project proposal). Please check with respective SACS for modified ratio.</t>
  </si>
  <si>
    <t>Interact with all the peer educators for core TIs.  The peer educators should be recruited at least 6 months and are trained by the project.</t>
  </si>
  <si>
    <t>Individual New HRGs registred during the year for any project services.</t>
  </si>
  <si>
    <t>Strengthining  outreach activities aginst the plan by the TIs.</t>
  </si>
  <si>
    <t>How many meetings conducted for community score card system in the year.</t>
  </si>
  <si>
    <t xml:space="preserve">Attendance sheets /appointment letters. (If there is more than 40%  PEs turnover during the contract period then this indicator will be awarded '0'). If the replacement for a position is not done within two months should also be awarded "0". </t>
  </si>
  <si>
    <t>TI -Annual Evaluation Tool  (FSW/MSM/IDU)-2019</t>
  </si>
  <si>
    <t>Targeted Intervention -Annual Evaluation Tool (FSW/MSM /TG/IDU TIs) - 2019-20</t>
  </si>
  <si>
    <t>COMMUNITY RESPONSE TO THE PROGRAM SERVICES</t>
  </si>
  <si>
    <t>100% of the active population/contract target</t>
  </si>
  <si>
    <t>Average no. of HRGs were contacted at least once in every month with any or all project services by PEs during last one year</t>
  </si>
  <si>
    <t>Discussion with the staff and verifying the registers</t>
  </si>
  <si>
    <t>How many Health Camp were planned to reach out the hard to reach population</t>
  </si>
  <si>
    <t xml:space="preserve">24 health camp </t>
  </si>
  <si>
    <t>Discussion with the staff/ Line list/ Services</t>
  </si>
  <si>
    <t>Whether Outreach team was able to identify the HRGs operating through various social networks and virtual network and how many of them are registred and reached</t>
  </si>
  <si>
    <t>Registered at least 60% of the line listed HRGs</t>
  </si>
  <si>
    <t>Reached at least 80% of the registered HRGs with services.</t>
  </si>
  <si>
    <t>Identified various social/virtual networks, listed the networks and line list of HRGs available with the project</t>
  </si>
  <si>
    <t xml:space="preserve">Verifiy the Master register/ Female ORW DIARY/ referral slips/ </t>
  </si>
  <si>
    <t>Number of active spouses and partners tested from the identified IDUs by the project.</t>
  </si>
  <si>
    <t>Number of active spouses identified during the project.</t>
  </si>
  <si>
    <t>Please collect the information from the project</t>
  </si>
  <si>
    <t>Partners and spouses are tested against the identified by the project.</t>
  </si>
  <si>
    <t>Number of active spouses and partners identifed and positives linked to ARTC.</t>
  </si>
  <si>
    <t>Please specify the number to be linked with indicator 19, which will be the denominator for indicator 19</t>
  </si>
  <si>
    <t>more than 79% tested</t>
  </si>
  <si>
    <t>50% to 79% tested</t>
  </si>
  <si>
    <t>Less 50% tested</t>
  </si>
  <si>
    <t>20% of the existing active IDU population has been put on OST</t>
  </si>
  <si>
    <t>Individual HRGs are getting Needle and Syringes as per N/S demand analysis</t>
  </si>
  <si>
    <t xml:space="preserve">Bio-medical Waste (BMW) Management </t>
  </si>
  <si>
    <t>100 % of bio-medical waste from CBS being disposed off safely</t>
  </si>
  <si>
    <t>Whether BMW guidelines are being followed for the safe disposal of waste generated in the TI programme.</t>
  </si>
  <si>
    <t>Verification of PE &amp; ORW diary, DIC record, disposal register, photographs</t>
  </si>
  <si>
    <t>Waste Disposal mechanism in place but only collection and disinfection is being done as per  guidelines</t>
  </si>
  <si>
    <t>Waste Disposal mechanism in place: collection, disinfection and final disposal being done as per guidelines</t>
  </si>
  <si>
    <t>Waste Disposal mechanism in place but only collection of waste is being done as per the guidelines</t>
  </si>
  <si>
    <t xml:space="preserve">Advocacy meeting are  conducted on need based with or with out </t>
  </si>
  <si>
    <t>Set up of crisis management team at TI level, No. of cases reported and solved within 24 hours</t>
  </si>
  <si>
    <t>At least 30 % of the (registered HRGs) are part of Committees /CBO/ / support groups</t>
  </si>
  <si>
    <t>Verify the filled in score coard, meeting minutes, and follow up actions.</t>
  </si>
  <si>
    <t xml:space="preserve"> Monthly activity calander and out reach plan for the TI staff is developed and adhered. </t>
  </si>
  <si>
    <t>Monthly review, Calander of activities &amp; outreach plan for the current year.</t>
  </si>
  <si>
    <t>Whether the monthly review is conducted, activity calander and out reach plan for the TI staff is developed, and revised plan for the subsequent month is developed.</t>
  </si>
  <si>
    <t xml:space="preserve">Verify the monthly review minutes, calander, outreach plans, and relevant reports </t>
  </si>
  <si>
    <t>Monthly meetings are conducted but not regular, calander of activities and outreach plan is not developed</t>
  </si>
  <si>
    <t>Monthly meetings are regularly conducted and calander of activities and outreach plan is developed</t>
  </si>
  <si>
    <t>Monthly meetings are regularly conducted, calander of activities and outreach plan is developed, performance is reviewed and follow up actions prompted.</t>
  </si>
  <si>
    <t>* with regard to the commodities, the stock out experienced by TI may be taken in to consideration while scoring.</t>
  </si>
  <si>
    <t>All the payments to the staff and vendors are done through the PFMS portal and advice is kept.</t>
  </si>
  <si>
    <t>out of the 3 ORW 2 are from community</t>
  </si>
  <si>
    <t xml:space="preserve">PE: HRG ration is 1: 65 </t>
  </si>
  <si>
    <t xml:space="preserve">ORW are provided support to PE at their hotspot </t>
  </si>
  <si>
    <t>80 % of the HRG had undergone for RMC twice in a year</t>
  </si>
  <si>
    <t xml:space="preserve">Crisis management team is formed and 4 meetings were held. No Crisis has been reported </t>
  </si>
  <si>
    <t xml:space="preserve">No CBO was formed but HRG are part of various committees formed </t>
  </si>
  <si>
    <t>Utilistion of Fund as per guidelines.</t>
  </si>
  <si>
    <t>98 % Utilisation of fund.</t>
  </si>
  <si>
    <t>Expenditure incurred as per approved budget.</t>
  </si>
  <si>
    <t>Seprate bank account maintained.</t>
  </si>
  <si>
    <t>Seprate bank account maintained  in State bank of  india  in chandigarh</t>
  </si>
  <si>
    <t>All the bills booked on the same day (i.e last day of the month) in a single voucher.</t>
  </si>
  <si>
    <t>For the seprate bills , there should be sepate voucher for seprate dates. Only one voucher is available for booking of expense and for the payment of expense. In all the bills signature of PM is avaiable but Signature of PD &amp; M &amp; E cum Accountant is missing.</t>
  </si>
  <si>
    <t>Yes, PFMS portal is used for all transactions</t>
  </si>
  <si>
    <t>All the payment made through PMFS portal.</t>
  </si>
  <si>
    <t>No cash payment made above Rs. 5000/-</t>
  </si>
  <si>
    <t>No cash payment made above Rs.5000/-.All the payment made through PMFS portal.</t>
  </si>
  <si>
    <t>Vocuers are printed with machine number, but there is manipulation in voucher. Ledger is also not avaiable.</t>
  </si>
  <si>
    <t>Ledger is not maintaining by TI. Vocuers 105 with sketch made 102. Vocuer number is manipulated by hand.</t>
  </si>
  <si>
    <t>Vocuers are not maintaing on daily basis thus cash book not maintaing on daily basis.</t>
  </si>
  <si>
    <t>Signature of M &amp; E Cum Accoutant is also missing. Vouchers manipulated so cash book is quionable.</t>
  </si>
  <si>
    <t>SOEs were submitted on time.</t>
  </si>
  <si>
    <t>SOEs were submitted to SACS on time in the prescribed Format and  records for the same was available.</t>
  </si>
  <si>
    <t>No mismatch with physical and financial report.</t>
  </si>
  <si>
    <t>There are no mismatch with physical and financial report.</t>
  </si>
  <si>
    <t>Audit report was available at NGO</t>
  </si>
  <si>
    <t>Audit report was available to verify weather the audit recommendations are applied . All the recommendation are taken into consideration.</t>
  </si>
  <si>
    <t>Signature on General register is missing. On Each Quotation Signature is missing.</t>
  </si>
  <si>
    <t>Date of Quotation is not also mentioned. Signature of PM, M &amp; E  and PD also missing. Only comparative sheet of Quotation is verify by PD. In eneral stock reister there is also signature is missing of PM, PD.</t>
  </si>
  <si>
    <t xml:space="preserve">All the staff positions are filled. Appointment letters and TOR are available with the staff </t>
  </si>
  <si>
    <t>No Staff turn over is seen  the TI. During the evaluation period no staff has been resigned</t>
  </si>
  <si>
    <t xml:space="preserve">Average age of the HRG is 30.4yrs where as average age of PE is 43 yrs </t>
  </si>
  <si>
    <t xml:space="preserve">Job description is given to each staff. Except one newly joined ORW all are aware of their role and responsibility </t>
  </si>
  <si>
    <t xml:space="preserve">Attendance leave record is maintained </t>
  </si>
  <si>
    <t xml:space="preserve">Crisis management committee is formed and meeting are held regularly although no case crisis has been reported </t>
  </si>
  <si>
    <t xml:space="preserve">PD attended all the meetings and action taken report has been formed for each meeting </t>
  </si>
  <si>
    <t xml:space="preserve">Assets purchase has  been marked </t>
  </si>
  <si>
    <t>Individual HRG tracking sheet is available.  Project and M&amp;E officer are able to provide data on - how many HRG tested for HIV once and twice, how many hrg visited STI clinic once, twice, thrice erc.</t>
  </si>
  <si>
    <t>Against the target of 600, 698 HRG has been registered.</t>
  </si>
  <si>
    <t xml:space="preserve">Monthly meetings are conducted outreach plan is prepared but there  is mismatch of data with movement register </t>
  </si>
  <si>
    <t xml:space="preserve">148 new HRG are registered against the target of 120 </t>
  </si>
  <si>
    <t xml:space="preserve">26 HRG were registered through various social networks </t>
  </si>
  <si>
    <t xml:space="preserve">5  STI clinics/PPP are in place . Network clinic card maintained </t>
  </si>
  <si>
    <t>80% of HRG attending STI clinic were counseled.</t>
  </si>
  <si>
    <t>125 newly registered HRG has been provided PT against the registration of 148</t>
  </si>
  <si>
    <t xml:space="preserve">out of 698 registered HRG 671 HRG (96%) underwent syphilis testing </t>
  </si>
  <si>
    <t xml:space="preserve">out of 698 registered HRG 669 HRG (95%) underwent HIV testing </t>
  </si>
  <si>
    <t>2 HRG were found positive and linked to ART centre</t>
  </si>
  <si>
    <t>2 TB cases has been reported and linked to DOT centre</t>
  </si>
  <si>
    <t>Participants are satisfied with privacy and confidentiality at the project level.</t>
  </si>
  <si>
    <t>HRG were satisfied with the project activities</t>
  </si>
  <si>
    <t xml:space="preserve">During the FGD with the HRG it was observed that the HRG are getting all the required services as and when they demand. </t>
  </si>
  <si>
    <t xml:space="preserve">During the FGD with the HRG it was found that the HRG are satisfied with the services provided by the counselor. </t>
  </si>
  <si>
    <t>Name of the NGO:SOPS FSW</t>
  </si>
  <si>
    <t xml:space="preserve">Only one PE had resgined during the evalution period. </t>
  </si>
  <si>
    <t>Average ORW:HRG ration was 1:231</t>
  </si>
  <si>
    <t xml:space="preserve">The project staff received induction training from TSU and  from CSACS. A counselor based training was held onn 17th and 18th November, 2021 by CSACS. </t>
  </si>
  <si>
    <t>2 meetings  were conducted in fromJune 21 to September 21</t>
  </si>
  <si>
    <t>3 Advocacy meeting were organised as  per plan at all levels with proper documentation and follow-up</t>
  </si>
  <si>
    <t xml:space="preserve">PMC was formed and meetings were held regulalry </t>
  </si>
  <si>
    <t xml:space="preserve">3 Stakeholders were met in the field and they were involved in addressing the issue relating to project activities. </t>
  </si>
  <si>
    <t xml:space="preserve">630 HRGs (90.0%) have been contacted atleast once in a year against the active population of 698 and provided the project services including condom distribution, RMC, HIV testings, IEC and BCC services. </t>
  </si>
  <si>
    <t>District: Chandigarh</t>
  </si>
  <si>
    <t>Name of the NGO:Servants of the People Society (FSW)</t>
  </si>
  <si>
    <t xml:space="preserve">District: Chandigarh </t>
  </si>
  <si>
    <r>
      <rPr>
        <sz val="12"/>
        <color rgb="FF000000"/>
        <rFont val="Times New Roman"/>
        <family val="1"/>
      </rPr>
      <t>B/B_1 is maintained  by PEs but no prioritization of HRG done by ORWs based on risk and vulnerability data</t>
    </r>
    <r>
      <rPr>
        <sz val="12"/>
        <color rgb="FF000000"/>
        <rFont val="Calibri"/>
        <family val="2"/>
        <scheme val="minor"/>
      </rPr>
      <t>.</t>
    </r>
  </si>
  <si>
    <t xml:space="preserve">8 camps were organised to reach out the hard to reach the population .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</si>
</sst>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4" x14ac:knownFonts="1">
    <font>
      <sz val="11"/>
      <color theme="1"/>
      <name val="Calibri"/>
      <family val="2"/>
      <scheme val="minor"/>
    </font>
    <font>
      <b/>
      <sz val="14"/>
      <color indexed="8"/>
      <name val="Times New Roman"/>
      <family val="1"/>
    </font>
    <font>
      <sz val="14"/>
      <color indexed="8"/>
      <name val="Times New Roman"/>
      <family val="1"/>
    </font>
    <font>
      <sz val="14"/>
      <name val="Times New Roman"/>
      <family val="1"/>
    </font>
    <font>
      <b/>
      <sz val="14"/>
      <name val="Times New Roman"/>
      <family val="1"/>
    </font>
    <font>
      <b/>
      <u/>
      <sz val="18"/>
      <name val="Times New Roman"/>
      <family val="1"/>
    </font>
    <font>
      <b/>
      <sz val="14"/>
      <color indexed="8"/>
      <name val="Calibri"/>
      <family val="2"/>
    </font>
    <font>
      <b/>
      <sz val="10"/>
      <name val="Times New Roman"/>
      <family val="1"/>
    </font>
    <font>
      <sz val="9"/>
      <name val="Calibri"/>
      <family val="2"/>
    </font>
    <font>
      <sz val="9"/>
      <color indexed="10"/>
      <name val="Calibri"/>
      <family val="2"/>
    </font>
    <font>
      <sz val="9"/>
      <color indexed="8"/>
      <name val="Calibri"/>
      <family val="2"/>
    </font>
    <font>
      <b/>
      <sz val="11"/>
      <color theme="1"/>
      <name val="Calibri"/>
      <family val="2"/>
      <scheme val="minor"/>
    </font>
    <font>
      <sz val="12"/>
      <color theme="1"/>
      <name val="Calibri"/>
      <family val="2"/>
      <scheme val="minor"/>
    </font>
    <font>
      <sz val="14"/>
      <color theme="1"/>
      <name val="Times New Roman"/>
      <family val="1"/>
    </font>
    <font>
      <b/>
      <sz val="14"/>
      <color theme="1"/>
      <name val="Times New Roman"/>
      <family val="1"/>
    </font>
    <font>
      <sz val="12"/>
      <name val="Calibri"/>
      <family val="2"/>
      <scheme val="minor"/>
    </font>
    <font>
      <sz val="12"/>
      <color rgb="FFFF0000"/>
      <name val="Calibri"/>
      <family val="2"/>
      <scheme val="minor"/>
    </font>
    <font>
      <sz val="12"/>
      <color theme="1"/>
      <name val="Times New Roman"/>
      <family val="1"/>
    </font>
    <font>
      <sz val="14"/>
      <color rgb="FF000000"/>
      <name val="Times New Roman"/>
      <family val="1"/>
    </font>
    <font>
      <b/>
      <sz val="14"/>
      <color theme="1"/>
      <name val="Calibri"/>
      <family val="2"/>
      <scheme val="minor"/>
    </font>
    <font>
      <b/>
      <sz val="12"/>
      <color theme="1"/>
      <name val="Times New Roman"/>
      <family val="1"/>
    </font>
    <font>
      <b/>
      <sz val="12"/>
      <color theme="1"/>
      <name val="Calibri"/>
      <family val="2"/>
      <scheme val="minor"/>
    </font>
    <font>
      <sz val="10"/>
      <color theme="1"/>
      <name val="Calibri"/>
      <family val="2"/>
      <scheme val="minor"/>
    </font>
    <font>
      <sz val="14"/>
      <color theme="1"/>
      <name val="Calibri"/>
      <family val="2"/>
      <scheme val="minor"/>
    </font>
    <font>
      <b/>
      <sz val="18"/>
      <color theme="1"/>
      <name val="Calibri"/>
      <family val="2"/>
      <scheme val="minor"/>
    </font>
    <font>
      <sz val="9"/>
      <name val="Calibri"/>
      <family val="2"/>
      <scheme val="minor"/>
    </font>
    <font>
      <b/>
      <sz val="14"/>
      <color rgb="FFC00000"/>
      <name val="Times New Roman"/>
      <family val="1"/>
    </font>
    <font>
      <sz val="14"/>
      <color rgb="FFFF0000"/>
      <name val="Times New Roman"/>
      <family val="1"/>
    </font>
    <font>
      <sz val="14"/>
      <color rgb="FF7030A0"/>
      <name val="Times New Roman"/>
      <family val="1"/>
    </font>
    <font>
      <sz val="9"/>
      <color theme="1"/>
      <name val="Calibri"/>
      <family val="2"/>
      <scheme val="minor"/>
    </font>
    <font>
      <b/>
      <sz val="9"/>
      <color theme="1"/>
      <name val="Calibri"/>
      <family val="2"/>
      <scheme val="minor"/>
    </font>
    <font>
      <b/>
      <sz val="9"/>
      <name val="Calibri"/>
      <family val="2"/>
      <scheme val="minor"/>
    </font>
    <font>
      <b/>
      <sz val="12"/>
      <color rgb="FFFF0000"/>
      <name val="Calibri"/>
      <family val="2"/>
      <scheme val="minor"/>
    </font>
    <font>
      <b/>
      <sz val="16"/>
      <color rgb="FF002060"/>
      <name val="Times New Roman"/>
      <family val="1"/>
    </font>
    <font>
      <b/>
      <sz val="16"/>
      <color theme="3" tint="-0.249977111117893"/>
      <name val="Times New Roman"/>
      <family val="1"/>
    </font>
    <font>
      <b/>
      <u/>
      <sz val="18"/>
      <color theme="1"/>
      <name val="Times New Roman"/>
      <family val="1"/>
    </font>
    <font>
      <b/>
      <u/>
      <sz val="16"/>
      <color theme="1"/>
      <name val="Times New Roman"/>
      <family val="1"/>
    </font>
    <font>
      <b/>
      <sz val="18"/>
      <color theme="3" tint="-0.249977111117893"/>
      <name val="Times New Roman"/>
      <family val="1"/>
    </font>
    <font>
      <b/>
      <sz val="9"/>
      <color indexed="8"/>
      <name val="Calibri"/>
      <family val="2"/>
      <scheme val="minor"/>
    </font>
    <font>
      <b/>
      <u/>
      <sz val="9"/>
      <color theme="1"/>
      <name val="Calibri"/>
      <family val="2"/>
      <scheme val="minor"/>
    </font>
    <font>
      <b/>
      <sz val="9"/>
      <color rgb="FFC00000"/>
      <name val="Calibri"/>
      <family val="2"/>
      <scheme val="minor"/>
    </font>
    <font>
      <b/>
      <sz val="10"/>
      <color theme="1"/>
      <name val="Times New Roman"/>
      <family val="1"/>
    </font>
    <font>
      <sz val="12"/>
      <color rgb="FF000000"/>
      <name val="Calibri"/>
      <family val="2"/>
      <scheme val="minor"/>
    </font>
    <font>
      <sz val="12"/>
      <color rgb="FF000000"/>
      <name val="Times New Roman"/>
      <family val="1"/>
    </font>
  </fonts>
  <fills count="1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2" tint="-0.249977111117893"/>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92D05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rgb="FFFFFFFF"/>
        <bgColor indexed="64"/>
      </patternFill>
    </fill>
    <fill>
      <patternFill patternType="solid">
        <fgColor rgb="FFE6B9B8"/>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diagonal/>
    </border>
  </borders>
  <cellStyleXfs count="1">
    <xf numFmtId="0" fontId="0" fillId="0" borderId="0"/>
  </cellStyleXfs>
  <cellXfs count="300">
    <xf numFmtId="0" fontId="0" fillId="0" borderId="0" xfId="0"/>
    <xf numFmtId="0" fontId="0" fillId="0" borderId="0" xfId="0"/>
    <xf numFmtId="0" fontId="0" fillId="0" borderId="0" xfId="0" applyBorder="1"/>
    <xf numFmtId="0" fontId="12" fillId="0" borderId="0" xfId="0" applyFont="1"/>
    <xf numFmtId="0" fontId="12" fillId="0" borderId="0" xfId="0" applyFont="1" applyFill="1" applyBorder="1" applyAlignment="1"/>
    <xf numFmtId="0" fontId="12" fillId="0" borderId="0" xfId="0" applyFont="1" applyFill="1"/>
    <xf numFmtId="0" fontId="12" fillId="0" borderId="0" xfId="0" applyFont="1" applyFill="1" applyBorder="1"/>
    <xf numFmtId="0" fontId="12" fillId="0" borderId="0" xfId="0" applyFont="1" applyBorder="1"/>
    <xf numFmtId="0" fontId="12" fillId="0" borderId="0" xfId="0" applyFont="1" applyAlignment="1">
      <alignment horizontal="center"/>
    </xf>
    <xf numFmtId="0" fontId="13" fillId="2" borderId="1" xfId="0" applyFont="1" applyFill="1" applyBorder="1" applyAlignment="1">
      <alignment horizontal="left" vertical="top" wrapText="1"/>
    </xf>
    <xf numFmtId="0" fontId="13" fillId="0" borderId="1" xfId="0" applyFont="1" applyFill="1" applyBorder="1" applyAlignment="1">
      <alignment horizontal="left" vertical="top" wrapText="1"/>
    </xf>
    <xf numFmtId="0" fontId="14" fillId="0" borderId="1" xfId="0" applyFont="1" applyBorder="1" applyAlignment="1">
      <alignment horizontal="left" vertical="top"/>
    </xf>
    <xf numFmtId="0" fontId="13" fillId="0" borderId="1" xfId="0" applyFont="1" applyBorder="1" applyAlignment="1">
      <alignment horizontal="left" vertical="top" wrapText="1"/>
    </xf>
    <xf numFmtId="0" fontId="13" fillId="0" borderId="2"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1" xfId="0" applyFont="1" applyBorder="1" applyAlignment="1">
      <alignment horizontal="left" vertical="top" wrapText="1"/>
    </xf>
    <xf numFmtId="0" fontId="0" fillId="0" borderId="1" xfId="0" applyBorder="1"/>
    <xf numFmtId="0" fontId="2" fillId="0" borderId="1" xfId="0" applyFont="1" applyFill="1" applyBorder="1" applyAlignment="1">
      <alignment horizontal="left" vertical="top" wrapText="1"/>
    </xf>
    <xf numFmtId="0" fontId="13" fillId="4" borderId="1" xfId="0" applyFont="1" applyFill="1" applyBorder="1" applyAlignment="1">
      <alignment horizontal="left" vertical="top" wrapText="1"/>
    </xf>
    <xf numFmtId="0" fontId="11" fillId="5" borderId="1" xfId="0" applyFont="1" applyFill="1" applyBorder="1" applyAlignment="1">
      <alignment horizontal="left" vertical="center" wrapText="1"/>
    </xf>
    <xf numFmtId="0" fontId="12" fillId="6" borderId="0" xfId="0" applyFont="1" applyFill="1" applyBorder="1"/>
    <xf numFmtId="0" fontId="12" fillId="6" borderId="0" xfId="0" applyFont="1" applyFill="1"/>
    <xf numFmtId="0" fontId="15" fillId="0" borderId="0" xfId="0" applyFont="1"/>
    <xf numFmtId="0" fontId="15" fillId="7" borderId="0" xfId="0" applyFont="1" applyFill="1" applyBorder="1"/>
    <xf numFmtId="0" fontId="15" fillId="7" borderId="0" xfId="0" applyFont="1" applyFill="1"/>
    <xf numFmtId="0" fontId="4" fillId="0" borderId="1" xfId="0" applyFont="1" applyBorder="1" applyAlignment="1">
      <alignment horizontal="left" vertical="top"/>
    </xf>
    <xf numFmtId="0" fontId="15" fillId="0" borderId="0" xfId="0" applyFont="1" applyFill="1"/>
    <xf numFmtId="0" fontId="15" fillId="8" borderId="0" xfId="0" applyFont="1" applyFill="1"/>
    <xf numFmtId="0" fontId="15" fillId="0" borderId="0" xfId="0" applyFont="1" applyFill="1" applyBorder="1"/>
    <xf numFmtId="0" fontId="16" fillId="9" borderId="0" xfId="0" applyFont="1" applyFill="1" applyBorder="1"/>
    <xf numFmtId="0" fontId="16" fillId="9" borderId="0" xfId="0" applyFont="1" applyFill="1"/>
    <xf numFmtId="0" fontId="4" fillId="10" borderId="3" xfId="0" applyFont="1" applyFill="1" applyBorder="1" applyAlignment="1">
      <alignment horizontal="left" vertical="top"/>
    </xf>
    <xf numFmtId="0" fontId="17" fillId="0" borderId="1" xfId="0" applyFont="1" applyBorder="1"/>
    <xf numFmtId="0" fontId="18" fillId="0" borderId="1" xfId="0" applyFont="1" applyBorder="1" applyAlignment="1">
      <alignment vertical="top" wrapText="1"/>
    </xf>
    <xf numFmtId="0" fontId="13" fillId="0" borderId="1" xfId="0" applyFont="1" applyBorder="1" applyAlignment="1">
      <alignment horizontal="justify" vertical="top"/>
    </xf>
    <xf numFmtId="0" fontId="3" fillId="0" borderId="1" xfId="0" applyFont="1" applyFill="1" applyBorder="1" applyAlignment="1">
      <alignment vertical="top" wrapText="1"/>
    </xf>
    <xf numFmtId="0" fontId="3" fillId="0" borderId="1" xfId="0" applyFont="1" applyBorder="1" applyAlignment="1">
      <alignment horizontal="justify" vertical="top"/>
    </xf>
    <xf numFmtId="0" fontId="3" fillId="0" borderId="1" xfId="0" applyFont="1" applyBorder="1" applyAlignment="1">
      <alignment vertical="top" wrapText="1"/>
    </xf>
    <xf numFmtId="0" fontId="13" fillId="0" borderId="1" xfId="0" applyFont="1" applyBorder="1"/>
    <xf numFmtId="0" fontId="19" fillId="0" borderId="1" xfId="0" applyFont="1" applyBorder="1" applyAlignment="1">
      <alignment horizontal="center"/>
    </xf>
    <xf numFmtId="0" fontId="11" fillId="6" borderId="1" xfId="0" applyFont="1" applyFill="1" applyBorder="1" applyAlignment="1">
      <alignment vertical="top" wrapText="1"/>
    </xf>
    <xf numFmtId="0" fontId="11" fillId="0" borderId="1" xfId="0" applyFont="1" applyBorder="1"/>
    <xf numFmtId="164" fontId="11" fillId="0" borderId="1" xfId="0" applyNumberFormat="1" applyFont="1" applyBorder="1"/>
    <xf numFmtId="0" fontId="20" fillId="0" borderId="1" xfId="0" applyFont="1" applyBorder="1"/>
    <xf numFmtId="1" fontId="11" fillId="0" borderId="1" xfId="0" applyNumberFormat="1" applyFont="1" applyBorder="1"/>
    <xf numFmtId="1" fontId="3" fillId="0" borderId="1" xfId="0" applyNumberFormat="1" applyFont="1" applyFill="1" applyBorder="1" applyAlignment="1">
      <alignment horizontal="center" vertical="center" wrapText="1"/>
    </xf>
    <xf numFmtId="164" fontId="21" fillId="0" borderId="1" xfId="0" applyNumberFormat="1" applyFont="1" applyBorder="1"/>
    <xf numFmtId="0" fontId="22" fillId="0" borderId="0" xfId="0" applyFont="1"/>
    <xf numFmtId="0" fontId="23" fillId="0" borderId="0" xfId="0" applyFont="1"/>
    <xf numFmtId="0" fontId="19" fillId="0" borderId="1" xfId="0" applyFont="1" applyBorder="1" applyAlignment="1" applyProtection="1">
      <alignment horizontal="center" vertical="top"/>
      <protection locked="0"/>
    </xf>
    <xf numFmtId="0" fontId="0" fillId="0" borderId="1" xfId="0" applyBorder="1" applyAlignment="1" applyProtection="1">
      <alignment horizontal="left" vertical="top"/>
      <protection locked="0"/>
    </xf>
    <xf numFmtId="0" fontId="12" fillId="0" borderId="1" xfId="0" applyFont="1" applyBorder="1" applyAlignment="1" applyProtection="1">
      <alignment horizontal="left" vertical="top"/>
      <protection locked="0"/>
    </xf>
    <xf numFmtId="1" fontId="3" fillId="0" borderId="1" xfId="0" applyNumberFormat="1" applyFont="1" applyFill="1" applyBorder="1" applyAlignment="1" applyProtection="1">
      <alignment horizontal="center" vertical="center" wrapText="1"/>
      <protection locked="0"/>
    </xf>
    <xf numFmtId="0" fontId="3" fillId="10" borderId="1" xfId="0" applyFont="1" applyFill="1" applyBorder="1" applyAlignment="1">
      <alignment horizontal="left" vertical="top" wrapText="1"/>
    </xf>
    <xf numFmtId="0" fontId="3" fillId="10" borderId="1" xfId="0" applyFont="1" applyFill="1" applyBorder="1" applyAlignment="1" applyProtection="1">
      <alignment horizontal="left" vertical="top" wrapText="1"/>
      <protection locked="0"/>
    </xf>
    <xf numFmtId="0" fontId="13" fillId="10" borderId="1" xfId="0" applyFont="1" applyFill="1" applyBorder="1" applyAlignment="1">
      <alignment horizontal="left" vertical="top"/>
    </xf>
    <xf numFmtId="0" fontId="13" fillId="10" borderId="1" xfId="0" applyFont="1" applyFill="1" applyBorder="1" applyAlignment="1" applyProtection="1">
      <alignment horizontal="left" vertical="top"/>
      <protection locked="0"/>
    </xf>
    <xf numFmtId="0" fontId="14" fillId="3" borderId="3" xfId="0" applyFont="1" applyFill="1" applyBorder="1" applyAlignment="1">
      <alignment horizontal="left" vertical="top"/>
    </xf>
    <xf numFmtId="164" fontId="11" fillId="11" borderId="1" xfId="0" applyNumberFormat="1" applyFont="1" applyFill="1" applyBorder="1" applyAlignment="1" applyProtection="1">
      <alignment horizontal="center" vertical="center" wrapText="1"/>
      <protection locked="0"/>
    </xf>
    <xf numFmtId="0" fontId="4" fillId="10" borderId="5" xfId="0" applyFont="1" applyFill="1" applyBorder="1" applyAlignment="1">
      <alignment horizontal="left" vertical="top"/>
    </xf>
    <xf numFmtId="0" fontId="3" fillId="0" borderId="4" xfId="0" applyFont="1" applyBorder="1" applyAlignment="1">
      <alignment horizontal="left" vertical="top"/>
    </xf>
    <xf numFmtId="0" fontId="4" fillId="0" borderId="6" xfId="0" applyFont="1" applyBorder="1" applyAlignment="1">
      <alignment horizontal="left" vertical="top"/>
    </xf>
    <xf numFmtId="0" fontId="17" fillId="0" borderId="7" xfId="0" applyFont="1" applyBorder="1" applyAlignment="1">
      <alignment horizontal="center"/>
    </xf>
    <xf numFmtId="0" fontId="12" fillId="0" borderId="4" xfId="0" applyFont="1" applyBorder="1"/>
    <xf numFmtId="0" fontId="12" fillId="0" borderId="8" xfId="0" applyFont="1" applyBorder="1" applyAlignment="1">
      <alignment horizontal="center"/>
    </xf>
    <xf numFmtId="0" fontId="12" fillId="0" borderId="9" xfId="0" applyFont="1" applyBorder="1"/>
    <xf numFmtId="0" fontId="11" fillId="0" borderId="1" xfId="0" applyFont="1" applyBorder="1" applyAlignment="1">
      <alignment horizontal="center"/>
    </xf>
    <xf numFmtId="0" fontId="11" fillId="5" borderId="1" xfId="0" applyFont="1" applyFill="1" applyBorder="1" applyAlignment="1">
      <alignment horizontal="center" vertical="center" wrapText="1"/>
    </xf>
    <xf numFmtId="0" fontId="16" fillId="0" borderId="1" xfId="0" applyFont="1" applyBorder="1" applyAlignment="1" applyProtection="1">
      <alignment horizontal="left" vertical="top" wrapText="1"/>
      <protection locked="0"/>
    </xf>
    <xf numFmtId="0" fontId="16" fillId="0" borderId="1" xfId="0" applyFont="1" applyBorder="1" applyAlignment="1" applyProtection="1">
      <alignment horizontal="left" vertical="top"/>
      <protection locked="0"/>
    </xf>
    <xf numFmtId="0" fontId="25" fillId="0" borderId="1" xfId="0" applyFont="1" applyFill="1" applyBorder="1" applyAlignment="1">
      <alignment horizontal="left" vertical="top" wrapText="1"/>
    </xf>
    <xf numFmtId="0" fontId="26" fillId="10" borderId="1" xfId="0" applyFont="1" applyFill="1" applyBorder="1" applyAlignment="1" applyProtection="1">
      <alignment horizontal="left" vertical="top"/>
      <protection locked="0"/>
    </xf>
    <xf numFmtId="0" fontId="26" fillId="10" borderId="1" xfId="0" applyFont="1" applyFill="1" applyBorder="1" applyAlignment="1">
      <alignment horizontal="left" vertical="top" wrapText="1"/>
    </xf>
    <xf numFmtId="0" fontId="14" fillId="5" borderId="1" xfId="0" applyFont="1" applyFill="1" applyBorder="1" applyAlignment="1">
      <alignment horizontal="center"/>
    </xf>
    <xf numFmtId="0" fontId="14" fillId="5" borderId="4" xfId="0" applyFont="1" applyFill="1" applyBorder="1" applyAlignment="1">
      <alignment horizontal="center"/>
    </xf>
    <xf numFmtId="0" fontId="1" fillId="12" borderId="1" xfId="0" applyFont="1" applyFill="1" applyBorder="1" applyAlignment="1">
      <alignment horizontal="center" vertical="center"/>
    </xf>
    <xf numFmtId="0" fontId="2" fillId="12" borderId="6" xfId="0" applyFont="1" applyFill="1" applyBorder="1" applyAlignment="1">
      <alignment horizontal="center" vertical="top"/>
    </xf>
    <xf numFmtId="0" fontId="2" fillId="12" borderId="1" xfId="0" applyFont="1" applyFill="1" applyBorder="1" applyAlignment="1">
      <alignment horizontal="center" vertical="top"/>
    </xf>
    <xf numFmtId="0" fontId="2" fillId="12" borderId="1" xfId="0" applyFont="1" applyFill="1" applyBorder="1" applyAlignment="1">
      <alignment horizontal="center" vertical="top" wrapText="1"/>
    </xf>
    <xf numFmtId="0" fontId="13" fillId="12" borderId="1" xfId="0" applyFont="1" applyFill="1" applyBorder="1"/>
    <xf numFmtId="0" fontId="6" fillId="12" borderId="1" xfId="0" applyFont="1" applyFill="1" applyBorder="1" applyAlignment="1">
      <alignment horizontal="center" vertical="center"/>
    </xf>
    <xf numFmtId="0" fontId="2" fillId="3" borderId="11" xfId="0" applyFont="1" applyFill="1" applyBorder="1" applyAlignment="1">
      <alignment horizontal="left" vertical="top"/>
    </xf>
    <xf numFmtId="0" fontId="2" fillId="3" borderId="12" xfId="0" applyFont="1" applyFill="1" applyBorder="1" applyAlignment="1">
      <alignment horizontal="left" vertical="top"/>
    </xf>
    <xf numFmtId="0" fontId="3" fillId="0" borderId="13" xfId="0" applyFont="1" applyFill="1" applyBorder="1" applyAlignment="1">
      <alignment horizontal="left" vertical="top" wrapText="1"/>
    </xf>
    <xf numFmtId="0" fontId="13" fillId="4" borderId="13" xfId="0" applyFont="1" applyFill="1" applyBorder="1" applyAlignment="1">
      <alignment horizontal="left" vertical="top" wrapText="1"/>
    </xf>
    <xf numFmtId="0" fontId="3" fillId="4" borderId="13" xfId="0" applyFont="1" applyFill="1" applyBorder="1" applyAlignment="1">
      <alignment horizontal="left" vertical="top" wrapText="1"/>
    </xf>
    <xf numFmtId="1" fontId="3" fillId="0" borderId="13" xfId="0" applyNumberFormat="1" applyFont="1" applyFill="1" applyBorder="1" applyAlignment="1" applyProtection="1">
      <alignment horizontal="center" vertical="center"/>
      <protection locked="0"/>
    </xf>
    <xf numFmtId="0" fontId="13" fillId="0" borderId="13" xfId="0" applyFont="1" applyFill="1" applyBorder="1" applyAlignment="1">
      <alignment horizontal="left" vertical="top" wrapText="1"/>
    </xf>
    <xf numFmtId="0" fontId="3" fillId="0" borderId="13" xfId="0" applyFont="1" applyBorder="1" applyAlignment="1">
      <alignment horizontal="left" vertical="top" wrapText="1"/>
    </xf>
    <xf numFmtId="9" fontId="3" fillId="0" borderId="13" xfId="0" applyNumberFormat="1" applyFont="1" applyFill="1" applyBorder="1" applyAlignment="1">
      <alignment horizontal="left" vertical="top" wrapText="1"/>
    </xf>
    <xf numFmtId="9" fontId="13" fillId="4" borderId="13" xfId="0" applyNumberFormat="1" applyFont="1" applyFill="1" applyBorder="1" applyAlignment="1">
      <alignment horizontal="left" vertical="top" wrapText="1"/>
    </xf>
    <xf numFmtId="1" fontId="3" fillId="0" borderId="13" xfId="0" applyNumberFormat="1" applyFont="1" applyBorder="1" applyAlignment="1" applyProtection="1">
      <alignment horizontal="center" vertical="center" wrapText="1"/>
      <protection locked="0"/>
    </xf>
    <xf numFmtId="9" fontId="13" fillId="0" borderId="13" xfId="0" applyNumberFormat="1" applyFont="1" applyFill="1" applyBorder="1" applyAlignment="1">
      <alignment horizontal="left" vertical="top" wrapText="1"/>
    </xf>
    <xf numFmtId="1" fontId="3" fillId="0" borderId="13" xfId="0" applyNumberFormat="1" applyFont="1" applyFill="1" applyBorder="1" applyAlignment="1" applyProtection="1">
      <alignment horizontal="center" vertical="center" wrapText="1"/>
      <protection locked="0"/>
    </xf>
    <xf numFmtId="0" fontId="3" fillId="2" borderId="13" xfId="0" applyFont="1" applyFill="1" applyBorder="1" applyAlignment="1">
      <alignment horizontal="left" vertical="top"/>
    </xf>
    <xf numFmtId="1" fontId="3" fillId="2" borderId="13" xfId="0" applyNumberFormat="1" applyFont="1" applyFill="1" applyBorder="1" applyAlignment="1" applyProtection="1">
      <alignment horizontal="center" vertical="center" wrapText="1"/>
      <protection locked="0"/>
    </xf>
    <xf numFmtId="9" fontId="3" fillId="4" borderId="13" xfId="0" applyNumberFormat="1" applyFont="1" applyFill="1" applyBorder="1" applyAlignment="1">
      <alignment horizontal="left" vertical="top" wrapText="1"/>
    </xf>
    <xf numFmtId="0" fontId="3" fillId="0" borderId="14" xfId="0" applyFont="1" applyFill="1" applyBorder="1" applyAlignment="1" applyProtection="1">
      <alignment horizontal="left" vertical="top" wrapText="1"/>
      <protection locked="0"/>
    </xf>
    <xf numFmtId="0" fontId="13" fillId="0" borderId="13" xfId="0" applyFont="1" applyFill="1" applyBorder="1" applyAlignment="1" applyProtection="1">
      <alignment horizontal="left" vertical="top"/>
      <protection locked="0"/>
    </xf>
    <xf numFmtId="0" fontId="3" fillId="0" borderId="15" xfId="0" applyFont="1" applyFill="1" applyBorder="1" applyAlignment="1">
      <alignment horizontal="left" vertical="top"/>
    </xf>
    <xf numFmtId="0" fontId="3" fillId="4" borderId="13" xfId="0" applyFont="1" applyFill="1" applyBorder="1" applyAlignment="1">
      <alignment horizontal="left" vertical="top"/>
    </xf>
    <xf numFmtId="1" fontId="3" fillId="0" borderId="13" xfId="0" applyNumberFormat="1" applyFont="1" applyFill="1" applyBorder="1" applyAlignment="1">
      <alignment horizontal="center" vertical="center" wrapText="1"/>
    </xf>
    <xf numFmtId="0" fontId="3" fillId="8" borderId="14" xfId="0" applyFont="1" applyFill="1" applyBorder="1" applyAlignment="1">
      <alignment horizontal="left" vertical="top"/>
    </xf>
    <xf numFmtId="0" fontId="13" fillId="10" borderId="13" xfId="0" applyFont="1" applyFill="1" applyBorder="1" applyAlignment="1">
      <alignment horizontal="left" vertical="top" wrapText="1"/>
    </xf>
    <xf numFmtId="0" fontId="13" fillId="10" borderId="13" xfId="0" applyFont="1" applyFill="1" applyBorder="1" applyAlignment="1" applyProtection="1">
      <alignment horizontal="left" vertical="top" wrapText="1"/>
      <protection locked="0"/>
    </xf>
    <xf numFmtId="0" fontId="13" fillId="0" borderId="13" xfId="0" applyFont="1" applyBorder="1" applyAlignment="1">
      <alignment horizontal="left" vertical="top" wrapText="1"/>
    </xf>
    <xf numFmtId="0" fontId="13" fillId="0" borderId="16" xfId="0" applyFont="1" applyFill="1" applyBorder="1" applyAlignment="1">
      <alignment horizontal="left" vertical="top" wrapText="1"/>
    </xf>
    <xf numFmtId="0" fontId="3" fillId="0" borderId="16" xfId="0" applyFont="1" applyFill="1" applyBorder="1" applyAlignment="1">
      <alignment horizontal="left" vertical="top" wrapText="1"/>
    </xf>
    <xf numFmtId="0" fontId="13" fillId="2" borderId="16" xfId="0" applyFont="1" applyFill="1" applyBorder="1" applyAlignment="1">
      <alignment horizontal="left" vertical="top" wrapText="1"/>
    </xf>
    <xf numFmtId="1" fontId="3" fillId="0" borderId="16" xfId="0" applyNumberFormat="1" applyFont="1" applyFill="1" applyBorder="1" applyAlignment="1" applyProtection="1">
      <alignment horizontal="center" vertical="center" wrapText="1"/>
      <protection locked="0"/>
    </xf>
    <xf numFmtId="0" fontId="0" fillId="0" borderId="0" xfId="0" applyAlignment="1">
      <alignment wrapText="1"/>
    </xf>
    <xf numFmtId="0" fontId="29" fillId="0" borderId="0" xfId="0" applyFont="1"/>
    <xf numFmtId="0" fontId="30" fillId="11" borderId="1" xfId="0" applyFont="1" applyFill="1" applyBorder="1" applyAlignment="1">
      <alignment horizontal="center" vertical="top"/>
    </xf>
    <xf numFmtId="0" fontId="31" fillId="0" borderId="1" xfId="0" applyFont="1" applyBorder="1" applyAlignment="1">
      <alignment horizontal="center" vertical="center" wrapText="1"/>
    </xf>
    <xf numFmtId="0" fontId="25" fillId="0" borderId="1" xfId="0" applyFont="1" applyBorder="1" applyAlignment="1">
      <alignment horizontal="left" vertical="top" wrapText="1"/>
    </xf>
    <xf numFmtId="0" fontId="31" fillId="0" borderId="1" xfId="0" applyFont="1" applyBorder="1" applyAlignment="1" applyProtection="1">
      <alignment horizontal="center" vertical="top" wrapText="1"/>
      <protection locked="0"/>
    </xf>
    <xf numFmtId="0" fontId="25" fillId="0" borderId="1" xfId="0" applyFont="1" applyBorder="1" applyAlignment="1">
      <alignment vertical="top" wrapText="1"/>
    </xf>
    <xf numFmtId="0" fontId="29" fillId="0" borderId="0" xfId="0" applyFont="1" applyAlignment="1">
      <alignment vertical="top"/>
    </xf>
    <xf numFmtId="0" fontId="29" fillId="0" borderId="1" xfId="0" applyFont="1" applyBorder="1"/>
    <xf numFmtId="0" fontId="30" fillId="0" borderId="1" xfId="0" applyFont="1" applyBorder="1" applyAlignment="1">
      <alignment horizontal="center" vertical="center"/>
    </xf>
    <xf numFmtId="0" fontId="13" fillId="13" borderId="13" xfId="0" applyFont="1" applyFill="1" applyBorder="1" applyAlignment="1">
      <alignment horizontal="center" vertical="top"/>
    </xf>
    <xf numFmtId="1" fontId="3" fillId="13" borderId="13" xfId="0" applyNumberFormat="1" applyFont="1" applyFill="1" applyBorder="1" applyAlignment="1">
      <alignment horizontal="center" vertical="center" wrapText="1"/>
    </xf>
    <xf numFmtId="0" fontId="13" fillId="13" borderId="14" xfId="0" applyFont="1" applyFill="1" applyBorder="1" applyAlignment="1">
      <alignment horizontal="left" vertical="top"/>
    </xf>
    <xf numFmtId="0" fontId="13" fillId="13" borderId="13" xfId="0" applyFont="1" applyFill="1" applyBorder="1" applyAlignment="1">
      <alignment horizontal="left" vertical="top"/>
    </xf>
    <xf numFmtId="0" fontId="29" fillId="0" borderId="1" xfId="0" applyFont="1" applyFill="1" applyBorder="1" applyAlignment="1">
      <alignment horizontal="left" vertical="top" wrapText="1"/>
    </xf>
    <xf numFmtId="0" fontId="29" fillId="0" borderId="1" xfId="0" applyFont="1" applyBorder="1" applyAlignment="1">
      <alignment horizontal="left" vertical="top" wrapText="1"/>
    </xf>
    <xf numFmtId="0" fontId="30" fillId="0" borderId="1" xfId="0" applyFont="1" applyBorder="1" applyAlignment="1" applyProtection="1">
      <alignment horizontal="center" vertical="top" wrapText="1"/>
      <protection locked="0"/>
    </xf>
    <xf numFmtId="0" fontId="22" fillId="4" borderId="1" xfId="0" applyFont="1" applyFill="1" applyBorder="1" applyAlignment="1">
      <alignment horizontal="left" vertical="top" wrapText="1"/>
    </xf>
    <xf numFmtId="0" fontId="22" fillId="4" borderId="1" xfId="0" applyFont="1" applyFill="1" applyBorder="1" applyAlignment="1">
      <alignment horizontal="center" vertical="top" wrapText="1"/>
    </xf>
    <xf numFmtId="0" fontId="29" fillId="4" borderId="1" xfId="0" applyFont="1" applyFill="1" applyBorder="1" applyAlignment="1">
      <alignment horizontal="left" vertical="top" wrapText="1"/>
    </xf>
    <xf numFmtId="0" fontId="29" fillId="0" borderId="1" xfId="0" applyFont="1" applyBorder="1" applyAlignment="1">
      <alignment vertical="top" wrapText="1"/>
    </xf>
    <xf numFmtId="0" fontId="32" fillId="0" borderId="1" xfId="0" applyFont="1" applyBorder="1" applyAlignment="1" applyProtection="1">
      <alignment horizontal="left" vertical="top" wrapText="1"/>
      <protection locked="0"/>
    </xf>
    <xf numFmtId="0" fontId="13" fillId="0" borderId="1" xfId="0" applyFont="1" applyBorder="1" applyAlignment="1">
      <alignment vertical="top" wrapText="1"/>
    </xf>
    <xf numFmtId="0" fontId="13" fillId="0" borderId="15" xfId="0" applyFont="1" applyFill="1" applyBorder="1" applyAlignment="1">
      <alignment horizontal="left" vertical="top" wrapText="1"/>
    </xf>
    <xf numFmtId="1" fontId="13" fillId="0" borderId="13" xfId="0" applyNumberFormat="1" applyFont="1" applyFill="1" applyBorder="1" applyAlignment="1" applyProtection="1">
      <alignment horizontal="center" vertical="center" wrapText="1"/>
      <protection locked="0"/>
    </xf>
    <xf numFmtId="0" fontId="3" fillId="0" borderId="15" xfId="0" applyFont="1" applyFill="1" applyBorder="1" applyAlignment="1">
      <alignment horizontal="left" vertical="top" wrapText="1"/>
    </xf>
    <xf numFmtId="1" fontId="14"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lignment horizontal="center" vertical="top" wrapText="1"/>
    </xf>
    <xf numFmtId="0" fontId="13" fillId="2" borderId="13" xfId="0" applyFont="1" applyFill="1" applyBorder="1" applyAlignment="1">
      <alignment horizontal="left" vertical="top" wrapText="1"/>
    </xf>
    <xf numFmtId="0" fontId="13" fillId="4" borderId="1" xfId="0" applyFont="1" applyFill="1" applyBorder="1" applyAlignment="1">
      <alignment horizontal="justify" vertical="top"/>
    </xf>
    <xf numFmtId="0" fontId="3" fillId="14" borderId="15" xfId="0" applyFont="1" applyFill="1" applyBorder="1" applyAlignment="1">
      <alignment horizontal="left" vertical="top" wrapText="1"/>
    </xf>
    <xf numFmtId="0" fontId="13" fillId="0" borderId="15" xfId="0" applyFont="1" applyFill="1" applyBorder="1" applyAlignment="1">
      <alignment horizontal="left" vertical="top"/>
    </xf>
    <xf numFmtId="0" fontId="13" fillId="0" borderId="17" xfId="0" applyFont="1" applyFill="1" applyBorder="1" applyAlignment="1">
      <alignment horizontal="left" vertical="top"/>
    </xf>
    <xf numFmtId="0" fontId="3" fillId="0" borderId="6" xfId="0" applyFont="1" applyBorder="1" applyAlignment="1">
      <alignment horizontal="left" vertical="top"/>
    </xf>
    <xf numFmtId="0" fontId="3" fillId="0" borderId="7" xfId="0" applyFont="1" applyBorder="1" applyAlignment="1">
      <alignment horizontal="left" vertical="top"/>
    </xf>
    <xf numFmtId="9" fontId="0" fillId="0" borderId="0" xfId="0" applyNumberFormat="1"/>
    <xf numFmtId="1" fontId="11" fillId="5" borderId="1" xfId="0" applyNumberFormat="1" applyFont="1" applyFill="1" applyBorder="1" applyAlignment="1">
      <alignment horizontal="center" vertical="center" wrapText="1"/>
    </xf>
    <xf numFmtId="0" fontId="14" fillId="12" borderId="1" xfId="0" applyFont="1" applyFill="1" applyBorder="1" applyAlignment="1">
      <alignment horizontal="center" vertical="center"/>
    </xf>
    <xf numFmtId="0" fontId="13" fillId="4" borderId="15" xfId="0" applyFont="1" applyFill="1" applyBorder="1" applyAlignment="1">
      <alignment horizontal="left" vertical="top"/>
    </xf>
    <xf numFmtId="0" fontId="4" fillId="0"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3" fillId="4" borderId="6" xfId="0" applyFont="1" applyFill="1" applyBorder="1" applyAlignment="1">
      <alignment horizontal="left" vertical="top"/>
    </xf>
    <xf numFmtId="0" fontId="3" fillId="4" borderId="1" xfId="0" applyFont="1" applyFill="1" applyBorder="1" applyAlignment="1">
      <alignment horizontal="left" vertical="top" wrapText="1"/>
    </xf>
    <xf numFmtId="0" fontId="13" fillId="4" borderId="1" xfId="0" applyFont="1" applyFill="1" applyBorder="1" applyAlignment="1">
      <alignment horizontal="left" vertical="top"/>
    </xf>
    <xf numFmtId="0" fontId="13" fillId="4" borderId="1" xfId="0" applyFont="1" applyFill="1" applyBorder="1" applyAlignment="1" applyProtection="1">
      <alignment horizontal="left" vertical="top"/>
      <protection locked="0"/>
    </xf>
    <xf numFmtId="1" fontId="3" fillId="4" borderId="1" xfId="0" applyNumberFormat="1" applyFont="1" applyFill="1" applyBorder="1" applyAlignment="1" applyProtection="1">
      <alignment horizontal="center" vertical="center" wrapText="1"/>
      <protection locked="0"/>
    </xf>
    <xf numFmtId="0" fontId="12" fillId="4" borderId="0" xfId="0" applyFont="1" applyFill="1"/>
    <xf numFmtId="0" fontId="0" fillId="0" borderId="1" xfId="0" applyBorder="1" applyAlignment="1" applyProtection="1">
      <alignment horizontal="left" vertical="top" wrapText="1"/>
      <protection locked="0"/>
    </xf>
    <xf numFmtId="0" fontId="0" fillId="0" borderId="1" xfId="0" applyBorder="1" applyAlignment="1" applyProtection="1">
      <alignment horizontal="center" vertical="top" wrapText="1"/>
      <protection locked="0"/>
    </xf>
    <xf numFmtId="0" fontId="31" fillId="0" borderId="1" xfId="0" applyFont="1" applyBorder="1" applyAlignment="1" applyProtection="1">
      <alignment horizontal="left" vertical="top" wrapText="1"/>
      <protection locked="0"/>
    </xf>
    <xf numFmtId="0" fontId="30" fillId="0" borderId="1" xfId="0" applyFont="1" applyBorder="1" applyAlignment="1" applyProtection="1">
      <alignment horizontal="left" vertical="top" wrapText="1"/>
      <protection locked="0"/>
    </xf>
    <xf numFmtId="0" fontId="30" fillId="4" borderId="1" xfId="0" applyFont="1" applyFill="1" applyBorder="1" applyAlignment="1">
      <alignment horizontal="center" vertical="top" wrapText="1"/>
    </xf>
    <xf numFmtId="0" fontId="30" fillId="4" borderId="1" xfId="0" applyFont="1" applyFill="1" applyBorder="1" applyAlignment="1">
      <alignment horizontal="left" vertical="top" wrapText="1"/>
    </xf>
    <xf numFmtId="0" fontId="31" fillId="0" borderId="1" xfId="0" applyFont="1" applyBorder="1" applyAlignment="1">
      <alignment horizontal="left" vertical="top" wrapText="1"/>
    </xf>
    <xf numFmtId="0" fontId="31" fillId="0" borderId="1" xfId="0" applyFont="1" applyBorder="1" applyAlignment="1" applyProtection="1">
      <alignment vertical="top" wrapText="1"/>
      <protection locked="0"/>
    </xf>
    <xf numFmtId="0" fontId="30" fillId="0" borderId="1" xfId="0" applyFont="1" applyBorder="1"/>
    <xf numFmtId="1" fontId="13" fillId="0" borderId="13" xfId="0" applyNumberFormat="1" applyFont="1" applyFill="1" applyBorder="1" applyAlignment="1" applyProtection="1">
      <alignment horizontal="center" vertical="center"/>
      <protection locked="0"/>
    </xf>
    <xf numFmtId="1" fontId="13" fillId="0" borderId="13" xfId="0" applyNumberFormat="1" applyFont="1" applyBorder="1" applyAlignment="1" applyProtection="1">
      <alignment horizontal="center" vertical="center" wrapText="1"/>
      <protection locked="0"/>
    </xf>
    <xf numFmtId="0" fontId="13" fillId="0" borderId="13" xfId="0" applyFont="1" applyBorder="1" applyAlignment="1" applyProtection="1">
      <alignment horizontal="center" vertical="center" wrapText="1"/>
      <protection locked="0"/>
    </xf>
    <xf numFmtId="0" fontId="42" fillId="0" borderId="33" xfId="0" applyFont="1" applyBorder="1" applyAlignment="1">
      <alignment vertical="top" wrapText="1"/>
    </xf>
    <xf numFmtId="0" fontId="18" fillId="15" borderId="34" xfId="0" applyFont="1" applyFill="1" applyBorder="1" applyAlignment="1">
      <alignment vertical="top" wrapText="1"/>
    </xf>
    <xf numFmtId="0" fontId="18" fillId="0" borderId="34" xfId="0" applyFont="1" applyBorder="1" applyAlignment="1">
      <alignment vertical="top" wrapText="1"/>
    </xf>
    <xf numFmtId="0" fontId="18" fillId="15" borderId="33" xfId="0" applyFont="1" applyFill="1" applyBorder="1" applyAlignment="1">
      <alignment vertical="top" wrapText="1"/>
    </xf>
    <xf numFmtId="0" fontId="13" fillId="0" borderId="34" xfId="0" applyFont="1" applyBorder="1" applyAlignment="1">
      <alignment vertical="top" wrapText="1"/>
    </xf>
    <xf numFmtId="0" fontId="18" fillId="0" borderId="33" xfId="0" applyFont="1" applyBorder="1" applyAlignment="1">
      <alignment vertical="top" wrapText="1"/>
    </xf>
    <xf numFmtId="0" fontId="18" fillId="16" borderId="34" xfId="0" applyFont="1" applyFill="1" applyBorder="1" applyAlignment="1">
      <alignment vertical="top"/>
    </xf>
    <xf numFmtId="0" fontId="13" fillId="0" borderId="33" xfId="0" applyFont="1" applyBorder="1" applyAlignment="1">
      <alignment vertical="top" wrapText="1"/>
    </xf>
    <xf numFmtId="0" fontId="18" fillId="0" borderId="34" xfId="0" applyFont="1" applyBorder="1" applyAlignment="1">
      <alignment vertical="top"/>
    </xf>
    <xf numFmtId="0" fontId="22" fillId="0" borderId="1" xfId="0" applyFont="1" applyBorder="1" applyAlignment="1" applyProtection="1">
      <alignment horizontal="left" vertical="top" wrapText="1"/>
      <protection locked="0"/>
    </xf>
    <xf numFmtId="0" fontId="18" fillId="0" borderId="35" xfId="0" applyFont="1" applyBorder="1" applyAlignment="1">
      <alignment vertical="top" wrapText="1"/>
    </xf>
    <xf numFmtId="0" fontId="13" fillId="8" borderId="13" xfId="0" applyFont="1" applyFill="1" applyBorder="1" applyAlignment="1">
      <alignment horizontal="left" vertical="top" wrapText="1"/>
    </xf>
    <xf numFmtId="9" fontId="13" fillId="8" borderId="13" xfId="0" applyNumberFormat="1" applyFont="1" applyFill="1" applyBorder="1" applyAlignment="1">
      <alignment horizontal="left" vertical="top" wrapText="1"/>
    </xf>
    <xf numFmtId="0" fontId="27" fillId="8" borderId="13" xfId="0" applyFont="1" applyFill="1" applyBorder="1" applyAlignment="1" applyProtection="1">
      <alignment horizontal="center" vertical="top" wrapText="1"/>
      <protection locked="0"/>
    </xf>
    <xf numFmtId="1" fontId="3" fillId="8" borderId="13" xfId="0" applyNumberFormat="1" applyFont="1" applyFill="1" applyBorder="1" applyAlignment="1" applyProtection="1">
      <alignment horizontal="center" vertical="center" wrapText="1"/>
      <protection locked="0"/>
    </xf>
    <xf numFmtId="0" fontId="27" fillId="8" borderId="34" xfId="0" applyFont="1" applyFill="1" applyBorder="1" applyAlignment="1">
      <alignment vertical="top" wrapText="1"/>
    </xf>
    <xf numFmtId="0" fontId="13" fillId="8" borderId="13" xfId="0" applyFont="1" applyFill="1" applyBorder="1" applyAlignment="1" applyProtection="1">
      <alignment horizontal="left" vertical="top" wrapText="1"/>
      <protection locked="0"/>
    </xf>
    <xf numFmtId="0" fontId="13" fillId="8" borderId="14" xfId="0" applyFont="1" applyFill="1" applyBorder="1" applyAlignment="1" applyProtection="1">
      <alignment horizontal="left" vertical="top"/>
      <protection locked="0"/>
    </xf>
    <xf numFmtId="1" fontId="13" fillId="8" borderId="13" xfId="0" applyNumberFormat="1" applyFont="1" applyFill="1" applyBorder="1" applyAlignment="1" applyProtection="1">
      <alignment horizontal="center" vertical="center" wrapText="1"/>
      <protection locked="0"/>
    </xf>
    <xf numFmtId="0" fontId="26" fillId="8" borderId="14" xfId="0" applyFont="1" applyFill="1" applyBorder="1" applyAlignment="1" applyProtection="1">
      <alignment horizontal="left" vertical="top"/>
      <protection locked="0"/>
    </xf>
    <xf numFmtId="0" fontId="13" fillId="8" borderId="13" xfId="0" applyFont="1" applyFill="1" applyBorder="1" applyAlignment="1">
      <alignment horizontal="center" vertical="center" wrapText="1"/>
    </xf>
    <xf numFmtId="0" fontId="3" fillId="8" borderId="13" xfId="0" applyFont="1" applyFill="1" applyBorder="1" applyAlignment="1">
      <alignment horizontal="left" vertical="top" wrapText="1"/>
    </xf>
    <xf numFmtId="0" fontId="3" fillId="8" borderId="13" xfId="0" applyFont="1" applyFill="1" applyBorder="1" applyAlignment="1" applyProtection="1">
      <alignment horizontal="left" vertical="top"/>
      <protection locked="0"/>
    </xf>
    <xf numFmtId="0" fontId="28" fillId="8" borderId="14" xfId="0" applyFont="1" applyFill="1" applyBorder="1" applyAlignment="1" applyProtection="1">
      <alignment horizontal="left" vertical="top"/>
      <protection locked="0"/>
    </xf>
    <xf numFmtId="0" fontId="13" fillId="8" borderId="13" xfId="0" applyFont="1" applyFill="1" applyBorder="1" applyAlignment="1" applyProtection="1">
      <alignment horizontal="left" vertical="top"/>
      <protection locked="0"/>
    </xf>
    <xf numFmtId="0" fontId="3" fillId="8" borderId="14" xfId="0" applyFont="1" applyFill="1" applyBorder="1" applyAlignment="1" applyProtection="1">
      <alignment horizontal="left" vertical="top"/>
      <protection locked="0"/>
    </xf>
    <xf numFmtId="0" fontId="13" fillId="0" borderId="16" xfId="0" applyFont="1" applyFill="1" applyBorder="1" applyAlignment="1" applyProtection="1">
      <alignment horizontal="center" vertical="top" wrapText="1"/>
      <protection locked="0"/>
    </xf>
    <xf numFmtId="0" fontId="13" fillId="0" borderId="13" xfId="0" applyFont="1" applyFill="1" applyBorder="1" applyAlignment="1" applyProtection="1">
      <alignment horizontal="center" vertical="top"/>
      <protection locked="0"/>
    </xf>
    <xf numFmtId="0" fontId="3" fillId="0" borderId="13" xfId="0" applyFont="1" applyFill="1" applyBorder="1" applyAlignment="1" applyProtection="1">
      <alignment horizontal="center" vertical="top"/>
      <protection locked="0"/>
    </xf>
    <xf numFmtId="0" fontId="3" fillId="4" borderId="13" xfId="0" applyFont="1" applyFill="1" applyBorder="1" applyAlignment="1" applyProtection="1">
      <alignment horizontal="center" vertical="top"/>
      <protection locked="0"/>
    </xf>
    <xf numFmtId="0" fontId="3" fillId="0" borderId="13" xfId="0" applyFont="1" applyFill="1" applyBorder="1" applyAlignment="1" applyProtection="1">
      <alignment horizontal="center" vertical="top" wrapText="1"/>
      <protection locked="0"/>
    </xf>
    <xf numFmtId="0" fontId="13" fillId="2" borderId="13" xfId="0" applyFont="1" applyFill="1" applyBorder="1" applyAlignment="1" applyProtection="1">
      <alignment horizontal="center" vertical="top"/>
      <protection locked="0"/>
    </xf>
    <xf numFmtId="0" fontId="13" fillId="0" borderId="13" xfId="0" applyFont="1" applyFill="1" applyBorder="1" applyAlignment="1" applyProtection="1">
      <alignment horizontal="center" vertical="top" wrapText="1"/>
      <protection locked="0"/>
    </xf>
    <xf numFmtId="1" fontId="14" fillId="0" borderId="1" xfId="0" applyNumberFormat="1" applyFont="1" applyBorder="1" applyAlignment="1">
      <alignment horizontal="center"/>
    </xf>
    <xf numFmtId="1" fontId="24" fillId="0" borderId="10" xfId="0" applyNumberFormat="1" applyFont="1" applyBorder="1" applyAlignment="1">
      <alignment horizontal="center"/>
    </xf>
    <xf numFmtId="0" fontId="4" fillId="3" borderId="18" xfId="0" applyFont="1" applyFill="1" applyBorder="1" applyAlignment="1">
      <alignment horizontal="left" vertical="top"/>
    </xf>
    <xf numFmtId="0" fontId="4" fillId="3" borderId="3" xfId="0" applyFont="1" applyFill="1" applyBorder="1" applyAlignment="1">
      <alignment horizontal="left" vertical="top"/>
    </xf>
    <xf numFmtId="0" fontId="4" fillId="3" borderId="19" xfId="0" applyFont="1" applyFill="1" applyBorder="1" applyAlignment="1">
      <alignment horizontal="left" vertical="top"/>
    </xf>
    <xf numFmtId="0" fontId="3" fillId="3" borderId="3" xfId="0" applyFont="1" applyFill="1" applyBorder="1" applyAlignment="1">
      <alignment horizontal="left" vertical="top"/>
    </xf>
    <xf numFmtId="0" fontId="3" fillId="3" borderId="19" xfId="0" applyFont="1" applyFill="1" applyBorder="1" applyAlignment="1">
      <alignment horizontal="left" vertical="top"/>
    </xf>
    <xf numFmtId="0" fontId="14" fillId="13" borderId="15" xfId="0" applyFont="1" applyFill="1" applyBorder="1" applyAlignment="1">
      <alignment horizontal="center" vertical="top"/>
    </xf>
    <xf numFmtId="0" fontId="14" fillId="13" borderId="13" xfId="0" applyFont="1" applyFill="1" applyBorder="1" applyAlignment="1">
      <alignment horizontal="center" vertical="top"/>
    </xf>
    <xf numFmtId="0" fontId="5" fillId="5" borderId="26" xfId="0" applyFont="1" applyFill="1" applyBorder="1" applyAlignment="1">
      <alignment horizontal="center"/>
    </xf>
    <xf numFmtId="0" fontId="35" fillId="5" borderId="27" xfId="0" applyFont="1" applyFill="1" applyBorder="1" applyAlignment="1">
      <alignment horizontal="center"/>
    </xf>
    <xf numFmtId="0" fontId="35" fillId="5" borderId="28" xfId="0" applyFont="1" applyFill="1" applyBorder="1" applyAlignment="1">
      <alignment horizontal="center"/>
    </xf>
    <xf numFmtId="0" fontId="1" fillId="12" borderId="6" xfId="0" applyFont="1" applyFill="1" applyBorder="1" applyAlignment="1">
      <alignment horizontal="center" vertical="center"/>
    </xf>
    <xf numFmtId="0" fontId="1" fillId="6" borderId="5" xfId="0" applyFont="1" applyFill="1" applyBorder="1" applyAlignment="1">
      <alignment horizontal="center" vertical="top"/>
    </xf>
    <xf numFmtId="0" fontId="1" fillId="6" borderId="3" xfId="0" applyFont="1" applyFill="1" applyBorder="1" applyAlignment="1">
      <alignment horizontal="center" vertical="top"/>
    </xf>
    <xf numFmtId="0" fontId="1" fillId="6" borderId="29" xfId="0" applyFont="1" applyFill="1" applyBorder="1" applyAlignment="1">
      <alignment horizontal="center" vertical="top"/>
    </xf>
    <xf numFmtId="0" fontId="14" fillId="3" borderId="5" xfId="0" applyFont="1" applyFill="1" applyBorder="1" applyAlignment="1">
      <alignment horizontal="left" vertical="top"/>
    </xf>
    <xf numFmtId="0" fontId="14" fillId="3" borderId="3" xfId="0" applyFont="1" applyFill="1" applyBorder="1" applyAlignment="1">
      <alignment horizontal="left" vertical="top"/>
    </xf>
    <xf numFmtId="0" fontId="1" fillId="12" borderId="1" xfId="0" applyFont="1" applyFill="1" applyBorder="1" applyAlignment="1">
      <alignment horizontal="center" vertical="center" wrapText="1"/>
    </xf>
    <xf numFmtId="0" fontId="13" fillId="8" borderId="30" xfId="0" applyFont="1" applyFill="1" applyBorder="1" applyAlignment="1">
      <alignment horizontal="center" vertical="center" wrapText="1"/>
    </xf>
    <xf numFmtId="0" fontId="13" fillId="8" borderId="31" xfId="0" applyFont="1" applyFill="1" applyBorder="1" applyAlignment="1">
      <alignment horizontal="center" vertical="center" wrapText="1"/>
    </xf>
    <xf numFmtId="0" fontId="13" fillId="8" borderId="32" xfId="0" applyFont="1" applyFill="1" applyBorder="1" applyAlignment="1">
      <alignment horizontal="center" vertical="center" wrapText="1"/>
    </xf>
    <xf numFmtId="0" fontId="4" fillId="5" borderId="5" xfId="0" applyFont="1" applyFill="1" applyBorder="1" applyAlignment="1" applyProtection="1">
      <alignment horizontal="left"/>
      <protection locked="0"/>
    </xf>
    <xf numFmtId="0" fontId="4" fillId="5" borderId="3" xfId="0" applyFont="1" applyFill="1" applyBorder="1" applyAlignment="1" applyProtection="1">
      <alignment horizontal="left"/>
      <protection locked="0"/>
    </xf>
    <xf numFmtId="0" fontId="4" fillId="5" borderId="19" xfId="0" applyFont="1" applyFill="1" applyBorder="1" applyAlignment="1" applyProtection="1">
      <alignment horizontal="left"/>
      <protection locked="0"/>
    </xf>
    <xf numFmtId="0" fontId="14" fillId="5" borderId="18" xfId="0" applyFont="1" applyFill="1" applyBorder="1" applyAlignment="1" applyProtection="1">
      <alignment horizontal="left"/>
      <protection locked="0"/>
    </xf>
    <xf numFmtId="0" fontId="14" fillId="5" borderId="19" xfId="0" applyFont="1" applyFill="1" applyBorder="1" applyAlignment="1" applyProtection="1">
      <alignment horizontal="left"/>
      <protection locked="0"/>
    </xf>
    <xf numFmtId="0" fontId="14" fillId="10" borderId="15" xfId="0" applyFont="1" applyFill="1" applyBorder="1" applyAlignment="1">
      <alignment horizontal="left" vertical="top"/>
    </xf>
    <xf numFmtId="0" fontId="14" fillId="10" borderId="13" xfId="0" applyFont="1" applyFill="1" applyBorder="1" applyAlignment="1">
      <alignment horizontal="left" vertical="top"/>
    </xf>
    <xf numFmtId="0" fontId="14" fillId="10" borderId="14" xfId="0" applyFont="1" applyFill="1" applyBorder="1" applyAlignment="1">
      <alignment horizontal="left" vertical="top"/>
    </xf>
    <xf numFmtId="0" fontId="14" fillId="3" borderId="15" xfId="0" applyFont="1" applyFill="1" applyBorder="1" applyAlignment="1">
      <alignment horizontal="left" vertical="top" wrapText="1"/>
    </xf>
    <xf numFmtId="0" fontId="14" fillId="3" borderId="13" xfId="0" applyFont="1" applyFill="1" applyBorder="1" applyAlignment="1">
      <alignment horizontal="left" vertical="top" wrapText="1"/>
    </xf>
    <xf numFmtId="0" fontId="14" fillId="3" borderId="14" xfId="0" applyFont="1" applyFill="1" applyBorder="1" applyAlignment="1">
      <alignment horizontal="left" vertical="top" wrapText="1"/>
    </xf>
    <xf numFmtId="0" fontId="14" fillId="13" borderId="15" xfId="0" applyFont="1" applyFill="1" applyBorder="1" applyAlignment="1">
      <alignment horizontal="left" vertical="top"/>
    </xf>
    <xf numFmtId="0" fontId="14" fillId="13" borderId="13" xfId="0" applyFont="1" applyFill="1" applyBorder="1" applyAlignment="1">
      <alignment horizontal="left" vertical="top"/>
    </xf>
    <xf numFmtId="0" fontId="14" fillId="5" borderId="3" xfId="0" applyFont="1" applyFill="1" applyBorder="1" applyAlignment="1" applyProtection="1">
      <alignment horizontal="left"/>
      <protection locked="0"/>
    </xf>
    <xf numFmtId="0" fontId="17" fillId="0" borderId="10" xfId="0" applyFont="1" applyBorder="1" applyAlignment="1">
      <alignment horizontal="left"/>
    </xf>
    <xf numFmtId="0" fontId="1" fillId="12" borderId="20" xfId="0" applyFont="1" applyFill="1" applyBorder="1" applyAlignment="1">
      <alignment horizontal="center" vertical="center" wrapText="1"/>
    </xf>
    <xf numFmtId="0" fontId="1" fillId="12" borderId="21" xfId="0" applyFont="1" applyFill="1" applyBorder="1" applyAlignment="1">
      <alignment horizontal="center" vertical="center" wrapText="1"/>
    </xf>
    <xf numFmtId="0" fontId="1" fillId="12" borderId="2" xfId="0" applyFont="1" applyFill="1" applyBorder="1" applyAlignment="1">
      <alignment horizontal="center" vertical="center" wrapText="1"/>
    </xf>
    <xf numFmtId="0" fontId="33" fillId="0" borderId="6" xfId="0" applyFont="1" applyFill="1" applyBorder="1" applyAlignment="1">
      <alignment horizontal="center"/>
    </xf>
    <xf numFmtId="0" fontId="34" fillId="0" borderId="1" xfId="0" applyFont="1" applyFill="1" applyBorder="1" applyAlignment="1">
      <alignment horizontal="center"/>
    </xf>
    <xf numFmtId="0" fontId="34" fillId="0" borderId="4" xfId="0" applyFont="1" applyFill="1" applyBorder="1" applyAlignment="1">
      <alignment horizontal="center"/>
    </xf>
    <xf numFmtId="0" fontId="1" fillId="12" borderId="1" xfId="0" applyFont="1" applyFill="1" applyBorder="1" applyAlignment="1">
      <alignment horizontal="center" vertical="center"/>
    </xf>
    <xf numFmtId="0" fontId="1" fillId="3" borderId="22" xfId="0" applyFont="1" applyFill="1" applyBorder="1" applyAlignment="1">
      <alignment horizontal="left" vertical="top"/>
    </xf>
    <xf numFmtId="0" fontId="1" fillId="3" borderId="11" xfId="0" applyFont="1" applyFill="1" applyBorder="1" applyAlignment="1">
      <alignment horizontal="left" vertical="top"/>
    </xf>
    <xf numFmtId="0" fontId="1" fillId="12" borderId="23" xfId="0" applyFont="1" applyFill="1" applyBorder="1" applyAlignment="1">
      <alignment horizontal="center" vertical="center" wrapText="1"/>
    </xf>
    <xf numFmtId="0" fontId="1" fillId="12" borderId="24" xfId="0" applyFont="1" applyFill="1" applyBorder="1" applyAlignment="1">
      <alignment horizontal="center" vertical="center" wrapText="1"/>
    </xf>
    <xf numFmtId="0" fontId="1" fillId="12" borderId="25" xfId="0" applyFont="1" applyFill="1" applyBorder="1" applyAlignment="1">
      <alignment horizontal="center" vertical="center" wrapText="1"/>
    </xf>
    <xf numFmtId="0" fontId="14" fillId="0" borderId="1" xfId="0" applyFont="1" applyBorder="1" applyAlignment="1">
      <alignment horizontal="center"/>
    </xf>
    <xf numFmtId="0" fontId="14" fillId="0" borderId="1" xfId="0" applyFont="1" applyBorder="1" applyAlignment="1">
      <alignment horizontal="right"/>
    </xf>
    <xf numFmtId="0" fontId="1" fillId="11" borderId="1" xfId="0" applyFont="1" applyFill="1" applyBorder="1" applyAlignment="1">
      <alignment horizontal="center" vertical="center" wrapText="1"/>
    </xf>
    <xf numFmtId="0" fontId="36" fillId="8" borderId="1" xfId="0" applyFont="1" applyFill="1" applyBorder="1" applyAlignment="1">
      <alignment horizontal="center" vertical="top"/>
    </xf>
    <xf numFmtId="0" fontId="37" fillId="0" borderId="1" xfId="0" applyFont="1" applyFill="1" applyBorder="1" applyAlignment="1">
      <alignment horizontal="center"/>
    </xf>
    <xf numFmtId="0" fontId="1" fillId="11" borderId="1" xfId="0" applyFont="1" applyFill="1" applyBorder="1" applyAlignment="1">
      <alignment horizontal="center" vertical="center"/>
    </xf>
    <xf numFmtId="0" fontId="1" fillId="11" borderId="1" xfId="0" applyFont="1" applyFill="1" applyBorder="1" applyAlignment="1">
      <alignment horizontal="left" vertical="center" wrapText="1"/>
    </xf>
    <xf numFmtId="0" fontId="14" fillId="8" borderId="1" xfId="0" applyFont="1" applyFill="1" applyBorder="1" applyAlignment="1" applyProtection="1">
      <alignment horizontal="left"/>
      <protection locked="0"/>
    </xf>
    <xf numFmtId="0" fontId="4" fillId="8" borderId="1" xfId="0" applyFont="1" applyFill="1" applyBorder="1" applyAlignment="1" applyProtection="1">
      <alignment horizontal="left"/>
      <protection locked="0"/>
    </xf>
    <xf numFmtId="0" fontId="30" fillId="11" borderId="20" xfId="0" applyFont="1" applyFill="1" applyBorder="1" applyAlignment="1">
      <alignment horizontal="center" vertical="top" wrapText="1"/>
    </xf>
    <xf numFmtId="0" fontId="30" fillId="11" borderId="2" xfId="0" applyFont="1" applyFill="1" applyBorder="1" applyAlignment="1">
      <alignment horizontal="center" vertical="top" wrapText="1"/>
    </xf>
    <xf numFmtId="0" fontId="38" fillId="11" borderId="20" xfId="0" applyFont="1" applyFill="1" applyBorder="1" applyAlignment="1">
      <alignment horizontal="center" vertical="top"/>
    </xf>
    <xf numFmtId="0" fontId="38" fillId="11" borderId="2" xfId="0" applyFont="1" applyFill="1" applyBorder="1" applyAlignment="1">
      <alignment horizontal="center" vertical="top"/>
    </xf>
    <xf numFmtId="0" fontId="30" fillId="0" borderId="18" xfId="0" applyFont="1" applyBorder="1" applyAlignment="1">
      <alignment horizontal="center" vertical="center"/>
    </xf>
    <xf numFmtId="0" fontId="29" fillId="0" borderId="19" xfId="0" applyFont="1" applyBorder="1" applyAlignment="1">
      <alignment horizontal="center" vertical="center"/>
    </xf>
    <xf numFmtId="0" fontId="39" fillId="8" borderId="1" xfId="0" applyFont="1" applyFill="1" applyBorder="1" applyAlignment="1">
      <alignment horizontal="center" vertical="top" wrapText="1"/>
    </xf>
    <xf numFmtId="0" fontId="39" fillId="8" borderId="1" xfId="0" applyFont="1" applyFill="1" applyBorder="1" applyAlignment="1">
      <alignment horizontal="center" vertical="top"/>
    </xf>
    <xf numFmtId="0" fontId="31" fillId="8" borderId="1" xfId="0" applyFont="1" applyFill="1" applyBorder="1" applyAlignment="1" applyProtection="1">
      <alignment horizontal="left"/>
      <protection locked="0"/>
    </xf>
    <xf numFmtId="0" fontId="30" fillId="8" borderId="1" xfId="0" applyFont="1" applyFill="1" applyBorder="1" applyAlignment="1" applyProtection="1">
      <alignment horizontal="left"/>
      <protection locked="0"/>
    </xf>
    <xf numFmtId="0" fontId="30" fillId="8" borderId="18" xfId="0" applyFont="1" applyFill="1" applyBorder="1" applyAlignment="1" applyProtection="1">
      <alignment horizontal="left"/>
      <protection locked="0"/>
    </xf>
    <xf numFmtId="0" fontId="30" fillId="8" borderId="3" xfId="0" applyFont="1" applyFill="1" applyBorder="1" applyAlignment="1" applyProtection="1">
      <alignment horizontal="left"/>
      <protection locked="0"/>
    </xf>
    <xf numFmtId="0" fontId="30" fillId="8" borderId="19" xfId="0" applyFont="1" applyFill="1" applyBorder="1" applyAlignment="1" applyProtection="1">
      <alignment horizontal="left"/>
      <protection locked="0"/>
    </xf>
    <xf numFmtId="0" fontId="40" fillId="0" borderId="1" xfId="0" applyFont="1" applyFill="1" applyBorder="1" applyAlignment="1">
      <alignment horizontal="center" vertical="top"/>
    </xf>
    <xf numFmtId="0" fontId="38" fillId="11" borderId="1" xfId="0" applyFont="1" applyFill="1" applyBorder="1" applyAlignment="1">
      <alignment horizontal="left" vertical="top"/>
    </xf>
    <xf numFmtId="0" fontId="38" fillId="11" borderId="1" xfId="0" applyFont="1" applyFill="1" applyBorder="1" applyAlignment="1">
      <alignment horizontal="left" vertical="top" wrapText="1"/>
    </xf>
    <xf numFmtId="0" fontId="30" fillId="11" borderId="18" xfId="0" applyFont="1" applyFill="1" applyBorder="1" applyAlignment="1">
      <alignment horizontal="center" vertical="top" wrapText="1"/>
    </xf>
    <xf numFmtId="0" fontId="30" fillId="11" borderId="19" xfId="0" applyFont="1" applyFill="1" applyBorder="1" applyAlignment="1">
      <alignment horizontal="center" vertical="top" wrapText="1"/>
    </xf>
    <xf numFmtId="0" fontId="11" fillId="0" borderId="1" xfId="0" applyFont="1" applyBorder="1" applyAlignment="1">
      <alignment horizontal="right"/>
    </xf>
    <xf numFmtId="0" fontId="0" fillId="0" borderId="1" xfId="0" applyBorder="1" applyAlignment="1">
      <alignment horizontal="center"/>
    </xf>
    <xf numFmtId="0" fontId="11" fillId="0" borderId="1" xfId="0" applyFont="1" applyBorder="1" applyAlignment="1">
      <alignment horizontal="center"/>
    </xf>
    <xf numFmtId="0" fontId="0" fillId="5" borderId="18" xfId="0" applyFill="1" applyBorder="1" applyAlignment="1" applyProtection="1">
      <alignment horizontal="center"/>
      <protection locked="0"/>
    </xf>
    <xf numFmtId="0" fontId="0" fillId="5" borderId="19" xfId="0" applyFill="1" applyBorder="1" applyAlignment="1" applyProtection="1">
      <alignment horizontal="center"/>
      <protection locked="0"/>
    </xf>
    <xf numFmtId="0" fontId="11" fillId="8" borderId="18" xfId="0" applyFont="1" applyFill="1" applyBorder="1" applyAlignment="1">
      <alignment horizontal="center" wrapText="1"/>
    </xf>
    <xf numFmtId="0" fontId="11" fillId="8" borderId="3" xfId="0" applyFont="1" applyFill="1" applyBorder="1" applyAlignment="1">
      <alignment horizontal="center" wrapText="1"/>
    </xf>
    <xf numFmtId="0" fontId="11" fillId="8" borderId="19" xfId="0" applyFont="1" applyFill="1" applyBorder="1" applyAlignment="1">
      <alignment horizontal="center" wrapText="1"/>
    </xf>
    <xf numFmtId="0" fontId="11" fillId="11" borderId="18" xfId="0" applyFont="1" applyFill="1" applyBorder="1" applyAlignment="1">
      <alignment horizontal="center"/>
    </xf>
    <xf numFmtId="0" fontId="11" fillId="11" borderId="3" xfId="0" applyFont="1" applyFill="1" applyBorder="1" applyAlignment="1">
      <alignment horizontal="center"/>
    </xf>
    <xf numFmtId="0" fontId="11" fillId="11" borderId="19" xfId="0" applyFont="1" applyFill="1" applyBorder="1" applyAlignment="1">
      <alignment horizontal="center"/>
    </xf>
    <xf numFmtId="0" fontId="11" fillId="5" borderId="18"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1" fillId="5" borderId="19" xfId="0" applyFont="1" applyFill="1" applyBorder="1" applyAlignment="1">
      <alignment horizontal="center" vertical="center" wrapText="1"/>
    </xf>
    <xf numFmtId="1" fontId="11" fillId="5" borderId="1" xfId="0" applyNumberFormat="1" applyFont="1" applyFill="1" applyBorder="1" applyAlignment="1">
      <alignment horizontal="center" vertical="center" wrapText="1"/>
    </xf>
    <xf numFmtId="0" fontId="21" fillId="8" borderId="18" xfId="0" applyFont="1" applyFill="1" applyBorder="1" applyAlignment="1">
      <alignment horizontal="center" vertical="center" wrapText="1"/>
    </xf>
    <xf numFmtId="0" fontId="21" fillId="8" borderId="3" xfId="0" applyFont="1" applyFill="1" applyBorder="1" applyAlignment="1">
      <alignment horizontal="center" vertical="center" wrapText="1"/>
    </xf>
    <xf numFmtId="0" fontId="21" fillId="8" borderId="19" xfId="0" applyFont="1" applyFill="1" applyBorder="1" applyAlignment="1">
      <alignment horizontal="center" vertical="center" wrapText="1"/>
    </xf>
    <xf numFmtId="0" fontId="7" fillId="8" borderId="1" xfId="0" applyFont="1" applyFill="1" applyBorder="1" applyAlignment="1">
      <alignment horizontal="left"/>
    </xf>
    <xf numFmtId="0" fontId="41" fillId="8" borderId="1" xfId="0" applyFont="1" applyFill="1" applyBorder="1" applyAlignment="1">
      <alignment horizontal="left"/>
    </xf>
    <xf numFmtId="0" fontId="41" fillId="8" borderId="1" xfId="0" applyFont="1" applyFill="1" applyBorder="1" applyAlignment="1">
      <alignment horizontal="center"/>
    </xf>
    <xf numFmtId="0" fontId="11" fillId="8" borderId="1" xfId="0" applyFont="1" applyFill="1" applyBorder="1" applyAlignment="1">
      <alignment horizontal="center" wrapText="1"/>
    </xf>
  </cellXfs>
  <cellStyles count="1">
    <cellStyle name="Normal" xfId="0" builtinId="0"/>
  </cellStyles>
  <dxfs count="1">
    <dxf>
      <font>
        <condense val="0"/>
        <extend val="0"/>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60"/>
  <sheetViews>
    <sheetView showWhiteSpace="0" view="pageBreakPreview" topLeftCell="A14" zoomScale="70" zoomScaleNormal="75" zoomScaleSheetLayoutView="70" zoomScalePageLayoutView="60" workbookViewId="0">
      <selection activeCell="J16" sqref="J16"/>
    </sheetView>
  </sheetViews>
  <sheetFormatPr defaultColWidth="9.1796875" defaultRowHeight="15.5" x14ac:dyDescent="0.35"/>
  <cols>
    <col min="1" max="1" width="7.26953125" style="8" customWidth="1"/>
    <col min="2" max="2" width="35" style="3" customWidth="1"/>
    <col min="3" max="3" width="19.453125" style="3" customWidth="1"/>
    <col min="4" max="4" width="26.54296875" style="3" customWidth="1"/>
    <col min="5" max="5" width="18.26953125" style="3" customWidth="1"/>
    <col min="6" max="6" width="39.54296875" style="3" customWidth="1"/>
    <col min="7" max="7" width="44.54296875" style="3" customWidth="1"/>
    <col min="8" max="8" width="32.453125" style="3" customWidth="1"/>
    <col min="9" max="9" width="36.1796875" style="3" customWidth="1"/>
    <col min="10" max="10" width="41.26953125" style="3" customWidth="1"/>
    <col min="11" max="11" width="11.7265625" style="3" customWidth="1"/>
    <col min="12" max="12" width="55.54296875" style="3" customWidth="1"/>
    <col min="13" max="16384" width="9.1796875" style="3"/>
  </cols>
  <sheetData>
    <row r="1" spans="1:14" ht="22.5" x14ac:dyDescent="0.3">
      <c r="A1" s="211" t="s">
        <v>359</v>
      </c>
      <c r="B1" s="212"/>
      <c r="C1" s="212"/>
      <c r="D1" s="212"/>
      <c r="E1" s="212"/>
      <c r="F1" s="212"/>
      <c r="G1" s="212"/>
      <c r="H1" s="212"/>
      <c r="I1" s="212"/>
      <c r="J1" s="212"/>
      <c r="K1" s="212"/>
      <c r="L1" s="213"/>
    </row>
    <row r="2" spans="1:14" s="48" customFormat="1" ht="18.75" x14ac:dyDescent="0.3">
      <c r="A2" s="224" t="s">
        <v>456</v>
      </c>
      <c r="B2" s="225"/>
      <c r="C2" s="225"/>
      <c r="D2" s="225"/>
      <c r="E2" s="226"/>
      <c r="F2" s="227" t="s">
        <v>465</v>
      </c>
      <c r="G2" s="228"/>
      <c r="H2" s="227" t="s">
        <v>209</v>
      </c>
      <c r="I2" s="237"/>
      <c r="J2" s="228"/>
      <c r="K2" s="73"/>
      <c r="L2" s="74"/>
    </row>
    <row r="3" spans="1:14" s="5" customFormat="1" ht="21" customHeight="1" x14ac:dyDescent="0.3">
      <c r="A3" s="242" t="s">
        <v>62</v>
      </c>
      <c r="B3" s="243"/>
      <c r="C3" s="243"/>
      <c r="D3" s="243"/>
      <c r="E3" s="243"/>
      <c r="F3" s="243"/>
      <c r="G3" s="243"/>
      <c r="H3" s="243"/>
      <c r="I3" s="243"/>
      <c r="J3" s="243"/>
      <c r="K3" s="243"/>
      <c r="L3" s="244"/>
      <c r="M3" s="4"/>
      <c r="N3" s="4"/>
    </row>
    <row r="4" spans="1:14" s="5" customFormat="1" ht="37.5" customHeight="1" x14ac:dyDescent="0.35">
      <c r="A4" s="214" t="s">
        <v>6</v>
      </c>
      <c r="B4" s="245" t="s">
        <v>0</v>
      </c>
      <c r="C4" s="220" t="s">
        <v>58</v>
      </c>
      <c r="D4" s="147" t="s">
        <v>14</v>
      </c>
      <c r="E4" s="220" t="s">
        <v>1</v>
      </c>
      <c r="F4" s="220" t="s">
        <v>2</v>
      </c>
      <c r="G4" s="220" t="s">
        <v>7</v>
      </c>
      <c r="H4" s="220" t="s">
        <v>17</v>
      </c>
      <c r="I4" s="220"/>
      <c r="J4" s="220"/>
      <c r="K4" s="239" t="s">
        <v>8</v>
      </c>
      <c r="L4" s="248" t="s">
        <v>100</v>
      </c>
      <c r="M4" s="4"/>
      <c r="N4" s="4"/>
    </row>
    <row r="5" spans="1:14" s="5" customFormat="1" ht="141.75" hidden="1" customHeight="1" x14ac:dyDescent="0.25">
      <c r="A5" s="214" t="s">
        <v>9</v>
      </c>
      <c r="B5" s="245"/>
      <c r="C5" s="220"/>
      <c r="D5" s="147"/>
      <c r="E5" s="220"/>
      <c r="F5" s="220"/>
      <c r="G5" s="220"/>
      <c r="H5" s="75" t="s">
        <v>10</v>
      </c>
      <c r="I5" s="75" t="s">
        <v>11</v>
      </c>
      <c r="J5" s="75" t="s">
        <v>12</v>
      </c>
      <c r="K5" s="240"/>
      <c r="L5" s="249"/>
      <c r="M5" s="6"/>
      <c r="N5" s="6"/>
    </row>
    <row r="6" spans="1:14" s="5" customFormat="1" ht="17.25" customHeight="1" x14ac:dyDescent="0.4">
      <c r="A6" s="76"/>
      <c r="B6" s="77"/>
      <c r="C6" s="78"/>
      <c r="D6" s="79"/>
      <c r="E6" s="78"/>
      <c r="F6" s="78"/>
      <c r="G6" s="78"/>
      <c r="H6" s="80">
        <v>1</v>
      </c>
      <c r="I6" s="80">
        <v>2</v>
      </c>
      <c r="J6" s="80">
        <v>3</v>
      </c>
      <c r="K6" s="241"/>
      <c r="L6" s="250"/>
      <c r="M6" s="6"/>
      <c r="N6" s="6"/>
    </row>
    <row r="7" spans="1:14" s="21" customFormat="1" ht="17.25" customHeight="1" x14ac:dyDescent="0.25">
      <c r="A7" s="215" t="s">
        <v>65</v>
      </c>
      <c r="B7" s="216"/>
      <c r="C7" s="216"/>
      <c r="D7" s="216"/>
      <c r="E7" s="216"/>
      <c r="F7" s="216"/>
      <c r="G7" s="216"/>
      <c r="H7" s="216"/>
      <c r="I7" s="216"/>
      <c r="J7" s="216"/>
      <c r="K7" s="216"/>
      <c r="L7" s="217"/>
      <c r="M7" s="20"/>
      <c r="N7" s="20"/>
    </row>
    <row r="8" spans="1:14" ht="17.25" customHeight="1" thickBot="1" x14ac:dyDescent="0.3">
      <c r="A8" s="246" t="s">
        <v>13</v>
      </c>
      <c r="B8" s="247"/>
      <c r="C8" s="247"/>
      <c r="D8" s="247"/>
      <c r="E8" s="247"/>
      <c r="F8" s="247"/>
      <c r="G8" s="247"/>
      <c r="H8" s="81"/>
      <c r="I8" s="81"/>
      <c r="J8" s="81"/>
      <c r="K8" s="81"/>
      <c r="L8" s="82"/>
      <c r="M8" s="6"/>
      <c r="N8" s="6"/>
    </row>
    <row r="9" spans="1:14" s="5" customFormat="1" ht="150.75" thickBot="1" x14ac:dyDescent="0.3">
      <c r="A9" s="141">
        <v>1</v>
      </c>
      <c r="B9" s="83" t="s">
        <v>250</v>
      </c>
      <c r="C9" s="83" t="s">
        <v>302</v>
      </c>
      <c r="D9" s="83" t="s">
        <v>101</v>
      </c>
      <c r="E9" s="197"/>
      <c r="F9" s="84" t="s">
        <v>251</v>
      </c>
      <c r="G9" s="85" t="s">
        <v>83</v>
      </c>
      <c r="H9" s="83" t="s">
        <v>168</v>
      </c>
      <c r="I9" s="83" t="s">
        <v>186</v>
      </c>
      <c r="J9" s="83" t="s">
        <v>252</v>
      </c>
      <c r="K9" s="86">
        <v>1</v>
      </c>
      <c r="L9" s="169" t="s">
        <v>468</v>
      </c>
      <c r="M9" s="6"/>
      <c r="N9" s="6"/>
    </row>
    <row r="10" spans="1:14" s="5" customFormat="1" ht="159" customHeight="1" thickBot="1" x14ac:dyDescent="0.3">
      <c r="A10" s="141">
        <v>2</v>
      </c>
      <c r="B10" s="83" t="s">
        <v>253</v>
      </c>
      <c r="C10" s="83" t="s">
        <v>302</v>
      </c>
      <c r="D10" s="87" t="s">
        <v>254</v>
      </c>
      <c r="E10" s="197"/>
      <c r="F10" s="84" t="s">
        <v>255</v>
      </c>
      <c r="G10" s="85" t="s">
        <v>256</v>
      </c>
      <c r="H10" s="85" t="s">
        <v>257</v>
      </c>
      <c r="I10" s="85" t="s">
        <v>258</v>
      </c>
      <c r="J10" s="84" t="s">
        <v>259</v>
      </c>
      <c r="K10" s="86">
        <v>3</v>
      </c>
      <c r="L10" s="170" t="s">
        <v>440</v>
      </c>
      <c r="M10" s="6"/>
      <c r="N10" s="6"/>
    </row>
    <row r="11" spans="1:14" s="5" customFormat="1" ht="113.25" thickBot="1" x14ac:dyDescent="0.3">
      <c r="A11" s="141">
        <v>3</v>
      </c>
      <c r="B11" s="88" t="s">
        <v>85</v>
      </c>
      <c r="C11" s="83" t="s">
        <v>302</v>
      </c>
      <c r="D11" s="89" t="s">
        <v>260</v>
      </c>
      <c r="E11" s="197">
        <v>698</v>
      </c>
      <c r="F11" s="85" t="s">
        <v>187</v>
      </c>
      <c r="G11" s="85" t="s">
        <v>106</v>
      </c>
      <c r="H11" s="85" t="s">
        <v>214</v>
      </c>
      <c r="I11" s="85" t="s">
        <v>215</v>
      </c>
      <c r="J11" s="85" t="s">
        <v>213</v>
      </c>
      <c r="K11" s="166">
        <v>3</v>
      </c>
      <c r="L11" s="171" t="s">
        <v>441</v>
      </c>
      <c r="M11" s="6"/>
      <c r="N11" s="6"/>
    </row>
    <row r="12" spans="1:14" s="5" customFormat="1" ht="133.5" customHeight="1" thickBot="1" x14ac:dyDescent="0.3">
      <c r="A12" s="148">
        <v>4</v>
      </c>
      <c r="B12" s="85" t="s">
        <v>394</v>
      </c>
      <c r="C12" s="85" t="s">
        <v>302</v>
      </c>
      <c r="D12" s="90" t="s">
        <v>395</v>
      </c>
      <c r="E12" s="198"/>
      <c r="F12" s="85" t="s">
        <v>396</v>
      </c>
      <c r="G12" s="85" t="s">
        <v>397</v>
      </c>
      <c r="H12" s="85" t="s">
        <v>398</v>
      </c>
      <c r="I12" s="85" t="s">
        <v>399</v>
      </c>
      <c r="J12" s="85" t="s">
        <v>400</v>
      </c>
      <c r="K12" s="167">
        <v>2</v>
      </c>
      <c r="L12" s="171" t="s">
        <v>442</v>
      </c>
      <c r="M12" s="6"/>
      <c r="N12" s="6"/>
    </row>
    <row r="13" spans="1:14" s="5" customFormat="1" ht="188.25" thickBot="1" x14ac:dyDescent="0.3">
      <c r="A13" s="141">
        <v>5</v>
      </c>
      <c r="B13" s="88" t="s">
        <v>216</v>
      </c>
      <c r="C13" s="83" t="s">
        <v>302</v>
      </c>
      <c r="D13" s="89" t="s">
        <v>361</v>
      </c>
      <c r="E13" s="199">
        <v>630</v>
      </c>
      <c r="F13" s="85" t="s">
        <v>362</v>
      </c>
      <c r="G13" s="84" t="s">
        <v>188</v>
      </c>
      <c r="H13" s="87" t="s">
        <v>266</v>
      </c>
      <c r="I13" s="87" t="s">
        <v>267</v>
      </c>
      <c r="J13" s="87" t="s">
        <v>268</v>
      </c>
      <c r="K13" s="91">
        <v>3</v>
      </c>
      <c r="L13" s="173" t="s">
        <v>464</v>
      </c>
      <c r="M13" s="6"/>
      <c r="N13" s="6"/>
    </row>
    <row r="14" spans="1:14" s="5" customFormat="1" ht="100.5" customHeight="1" thickBot="1" x14ac:dyDescent="0.3">
      <c r="A14" s="141">
        <v>6</v>
      </c>
      <c r="B14" s="180" t="s">
        <v>169</v>
      </c>
      <c r="C14" s="180" t="s">
        <v>93</v>
      </c>
      <c r="D14" s="181" t="s">
        <v>261</v>
      </c>
      <c r="E14" s="182"/>
      <c r="F14" s="180" t="s">
        <v>262</v>
      </c>
      <c r="G14" s="180" t="s">
        <v>138</v>
      </c>
      <c r="H14" s="180" t="s">
        <v>263</v>
      </c>
      <c r="I14" s="180" t="s">
        <v>264</v>
      </c>
      <c r="J14" s="180" t="s">
        <v>265</v>
      </c>
      <c r="K14" s="183"/>
      <c r="L14" s="184"/>
      <c r="M14" s="6"/>
      <c r="N14" s="6"/>
    </row>
    <row r="15" spans="1:14" ht="151.5" customHeight="1" thickBot="1" x14ac:dyDescent="0.3">
      <c r="A15" s="141">
        <v>7</v>
      </c>
      <c r="B15" s="83" t="s">
        <v>44</v>
      </c>
      <c r="C15" s="83" t="s">
        <v>302</v>
      </c>
      <c r="D15" s="94"/>
      <c r="E15" s="198"/>
      <c r="F15" s="83" t="s">
        <v>139</v>
      </c>
      <c r="G15" s="83" t="s">
        <v>107</v>
      </c>
      <c r="H15" s="85" t="s">
        <v>170</v>
      </c>
      <c r="I15" s="85" t="s">
        <v>171</v>
      </c>
      <c r="J15" s="85" t="s">
        <v>172</v>
      </c>
      <c r="K15" s="168">
        <v>3</v>
      </c>
      <c r="L15" s="171" t="s">
        <v>405</v>
      </c>
      <c r="M15" s="7"/>
      <c r="N15" s="7"/>
    </row>
    <row r="16" spans="1:14" ht="78" customHeight="1" thickBot="1" x14ac:dyDescent="0.3">
      <c r="A16" s="148">
        <v>8</v>
      </c>
      <c r="B16" s="87" t="s">
        <v>354</v>
      </c>
      <c r="C16" s="87" t="s">
        <v>302</v>
      </c>
      <c r="D16" s="138" t="s">
        <v>303</v>
      </c>
      <c r="E16" s="200">
        <v>148</v>
      </c>
      <c r="F16" s="87" t="s">
        <v>304</v>
      </c>
      <c r="G16" s="87" t="s">
        <v>305</v>
      </c>
      <c r="H16" s="84" t="s">
        <v>306</v>
      </c>
      <c r="I16" s="84" t="s">
        <v>307</v>
      </c>
      <c r="J16" s="84" t="s">
        <v>308</v>
      </c>
      <c r="K16" s="168">
        <v>3</v>
      </c>
      <c r="L16" s="171" t="s">
        <v>443</v>
      </c>
      <c r="M16" s="7"/>
      <c r="N16" s="7"/>
    </row>
    <row r="17" spans="1:14" ht="84" customHeight="1" thickBot="1" x14ac:dyDescent="0.3">
      <c r="A17" s="141">
        <v>9</v>
      </c>
      <c r="B17" s="87" t="s">
        <v>355</v>
      </c>
      <c r="C17" s="87" t="s">
        <v>302</v>
      </c>
      <c r="D17" s="138" t="s">
        <v>365</v>
      </c>
      <c r="E17" s="200">
        <v>8</v>
      </c>
      <c r="F17" s="87" t="s">
        <v>364</v>
      </c>
      <c r="G17" s="87" t="s">
        <v>363</v>
      </c>
      <c r="H17" s="84" t="s">
        <v>309</v>
      </c>
      <c r="I17" s="84" t="s">
        <v>310</v>
      </c>
      <c r="J17" s="84" t="s">
        <v>311</v>
      </c>
      <c r="K17" s="168">
        <v>1</v>
      </c>
      <c r="L17" s="171" t="s">
        <v>469</v>
      </c>
      <c r="M17" s="7"/>
      <c r="N17" s="7"/>
    </row>
    <row r="18" spans="1:14" ht="110.25" customHeight="1" thickBot="1" x14ac:dyDescent="0.3">
      <c r="A18" s="141">
        <v>10</v>
      </c>
      <c r="B18" s="87" t="s">
        <v>312</v>
      </c>
      <c r="C18" s="87" t="s">
        <v>302</v>
      </c>
      <c r="D18" s="138"/>
      <c r="E18" s="200">
        <v>26</v>
      </c>
      <c r="F18" s="87" t="s">
        <v>367</v>
      </c>
      <c r="G18" s="87" t="s">
        <v>366</v>
      </c>
      <c r="H18" s="84" t="s">
        <v>370</v>
      </c>
      <c r="I18" s="84" t="s">
        <v>368</v>
      </c>
      <c r="J18" s="84" t="s">
        <v>369</v>
      </c>
      <c r="K18" s="168">
        <v>1</v>
      </c>
      <c r="L18" s="171" t="s">
        <v>444</v>
      </c>
      <c r="M18" s="7"/>
      <c r="N18" s="7"/>
    </row>
    <row r="19" spans="1:14" ht="22.5" customHeight="1" thickBot="1" x14ac:dyDescent="0.4">
      <c r="A19" s="232"/>
      <c r="B19" s="233"/>
      <c r="C19" s="233"/>
      <c r="D19" s="233"/>
      <c r="E19" s="233"/>
      <c r="F19" s="233"/>
      <c r="G19" s="233"/>
      <c r="H19" s="233"/>
      <c r="I19" s="233"/>
      <c r="J19" s="233"/>
      <c r="K19" s="233"/>
      <c r="L19" s="234"/>
      <c r="M19" s="7"/>
      <c r="N19" s="7"/>
    </row>
    <row r="20" spans="1:14" ht="93.75" customHeight="1" thickBot="1" x14ac:dyDescent="0.4">
      <c r="A20" s="133">
        <v>11</v>
      </c>
      <c r="B20" s="88" t="s">
        <v>173</v>
      </c>
      <c r="C20" s="83" t="s">
        <v>302</v>
      </c>
      <c r="D20" s="87" t="s">
        <v>91</v>
      </c>
      <c r="E20" s="201">
        <v>5</v>
      </c>
      <c r="F20" s="85" t="s">
        <v>86</v>
      </c>
      <c r="G20" s="84" t="s">
        <v>88</v>
      </c>
      <c r="H20" s="85" t="s">
        <v>87</v>
      </c>
      <c r="I20" s="83" t="s">
        <v>89</v>
      </c>
      <c r="J20" s="83" t="s">
        <v>90</v>
      </c>
      <c r="K20" s="95">
        <v>3</v>
      </c>
      <c r="L20" s="172" t="s">
        <v>445</v>
      </c>
      <c r="M20" s="7"/>
      <c r="N20" s="7"/>
    </row>
    <row r="21" spans="1:14" s="26" customFormat="1" ht="96" customHeight="1" thickBot="1" x14ac:dyDescent="0.4">
      <c r="A21" s="135">
        <v>12</v>
      </c>
      <c r="B21" s="83" t="s">
        <v>217</v>
      </c>
      <c r="C21" s="83" t="s">
        <v>302</v>
      </c>
      <c r="D21" s="83" t="s">
        <v>174</v>
      </c>
      <c r="E21" s="199">
        <v>920</v>
      </c>
      <c r="F21" s="83" t="s">
        <v>218</v>
      </c>
      <c r="G21" s="83" t="s">
        <v>275</v>
      </c>
      <c r="H21" s="83" t="s">
        <v>221</v>
      </c>
      <c r="I21" s="83" t="s">
        <v>220</v>
      </c>
      <c r="J21" s="83" t="s">
        <v>219</v>
      </c>
      <c r="K21" s="93">
        <v>3</v>
      </c>
      <c r="L21" s="173" t="s">
        <v>446</v>
      </c>
      <c r="M21" s="28"/>
      <c r="N21" s="28"/>
    </row>
    <row r="22" spans="1:14" s="24" customFormat="1" ht="95.25" customHeight="1" thickBot="1" x14ac:dyDescent="0.4">
      <c r="A22" s="133">
        <v>13</v>
      </c>
      <c r="B22" s="85" t="s">
        <v>271</v>
      </c>
      <c r="C22" s="83" t="s">
        <v>334</v>
      </c>
      <c r="D22" s="96" t="s">
        <v>269</v>
      </c>
      <c r="E22" s="198">
        <v>480</v>
      </c>
      <c r="F22" s="85" t="s">
        <v>270</v>
      </c>
      <c r="G22" s="83" t="s">
        <v>225</v>
      </c>
      <c r="H22" s="83" t="s">
        <v>222</v>
      </c>
      <c r="I22" s="83" t="s">
        <v>223</v>
      </c>
      <c r="J22" s="83" t="s">
        <v>224</v>
      </c>
      <c r="K22" s="93">
        <v>3</v>
      </c>
      <c r="L22" s="173" t="s">
        <v>406</v>
      </c>
      <c r="M22" s="23"/>
      <c r="N22" s="23"/>
    </row>
    <row r="23" spans="1:14" ht="79.5" customHeight="1" thickBot="1" x14ac:dyDescent="0.4">
      <c r="A23" s="135">
        <v>14</v>
      </c>
      <c r="B23" s="87" t="s">
        <v>226</v>
      </c>
      <c r="C23" s="83" t="s">
        <v>334</v>
      </c>
      <c r="D23" s="87" t="s">
        <v>92</v>
      </c>
      <c r="E23" s="201">
        <v>125</v>
      </c>
      <c r="F23" s="85" t="s">
        <v>227</v>
      </c>
      <c r="G23" s="87" t="s">
        <v>273</v>
      </c>
      <c r="H23" s="83" t="s">
        <v>230</v>
      </c>
      <c r="I23" s="83" t="s">
        <v>229</v>
      </c>
      <c r="J23" s="83" t="s">
        <v>228</v>
      </c>
      <c r="K23" s="95">
        <v>3</v>
      </c>
      <c r="L23" s="170" t="s">
        <v>447</v>
      </c>
      <c r="M23" s="7"/>
      <c r="N23" s="7"/>
    </row>
    <row r="24" spans="1:14" ht="74.25" customHeight="1" thickBot="1" x14ac:dyDescent="0.4">
      <c r="A24" s="133">
        <v>15</v>
      </c>
      <c r="B24" s="87" t="s">
        <v>231</v>
      </c>
      <c r="C24" s="83" t="s">
        <v>302</v>
      </c>
      <c r="D24" s="89" t="s">
        <v>272</v>
      </c>
      <c r="E24" s="201">
        <v>671</v>
      </c>
      <c r="F24" s="83" t="s">
        <v>232</v>
      </c>
      <c r="G24" s="83" t="s">
        <v>274</v>
      </c>
      <c r="H24" s="83" t="s">
        <v>233</v>
      </c>
      <c r="I24" s="83" t="s">
        <v>234</v>
      </c>
      <c r="J24" s="83" t="s">
        <v>235</v>
      </c>
      <c r="K24" s="93">
        <v>3</v>
      </c>
      <c r="L24" s="171" t="s">
        <v>448</v>
      </c>
      <c r="M24" s="7"/>
      <c r="N24" s="7"/>
    </row>
    <row r="25" spans="1:14" s="30" customFormat="1" ht="84" customHeight="1" thickBot="1" x14ac:dyDescent="0.4">
      <c r="A25" s="135">
        <v>16</v>
      </c>
      <c r="B25" s="87" t="s">
        <v>237</v>
      </c>
      <c r="C25" s="87" t="s">
        <v>302</v>
      </c>
      <c r="D25" s="87" t="s">
        <v>236</v>
      </c>
      <c r="E25" s="201">
        <v>669</v>
      </c>
      <c r="F25" s="87" t="s">
        <v>238</v>
      </c>
      <c r="G25" s="87" t="s">
        <v>175</v>
      </c>
      <c r="H25" s="87" t="s">
        <v>277</v>
      </c>
      <c r="I25" s="87" t="s">
        <v>276</v>
      </c>
      <c r="J25" s="87" t="s">
        <v>278</v>
      </c>
      <c r="K25" s="134">
        <v>3</v>
      </c>
      <c r="L25" s="171" t="s">
        <v>449</v>
      </c>
      <c r="M25" s="29"/>
      <c r="N25" s="29"/>
    </row>
    <row r="26" spans="1:14" s="30" customFormat="1" ht="84" customHeight="1" thickBot="1" x14ac:dyDescent="0.4">
      <c r="A26" s="133">
        <v>17</v>
      </c>
      <c r="B26" s="87" t="s">
        <v>280</v>
      </c>
      <c r="C26" s="87" t="s">
        <v>302</v>
      </c>
      <c r="D26" s="92" t="s">
        <v>239</v>
      </c>
      <c r="E26" s="201">
        <v>2</v>
      </c>
      <c r="F26" s="87" t="s">
        <v>279</v>
      </c>
      <c r="G26" s="87" t="s">
        <v>241</v>
      </c>
      <c r="H26" s="87" t="s">
        <v>240</v>
      </c>
      <c r="I26" s="87" t="s">
        <v>242</v>
      </c>
      <c r="J26" s="87" t="s">
        <v>243</v>
      </c>
      <c r="K26" s="134">
        <v>3</v>
      </c>
      <c r="L26" s="171" t="s">
        <v>450</v>
      </c>
      <c r="M26" s="29"/>
      <c r="N26" s="29"/>
    </row>
    <row r="27" spans="1:14" s="5" customFormat="1" ht="79.5" customHeight="1" x14ac:dyDescent="0.35">
      <c r="A27" s="135">
        <v>18</v>
      </c>
      <c r="B27" s="180" t="s">
        <v>141</v>
      </c>
      <c r="C27" s="180" t="s">
        <v>93</v>
      </c>
      <c r="D27" s="180" t="s">
        <v>206</v>
      </c>
      <c r="E27" s="185"/>
      <c r="F27" s="180" t="s">
        <v>142</v>
      </c>
      <c r="G27" s="180" t="s">
        <v>143</v>
      </c>
      <c r="H27" s="180" t="s">
        <v>281</v>
      </c>
      <c r="I27" s="180" t="s">
        <v>282</v>
      </c>
      <c r="J27" s="180" t="s">
        <v>283</v>
      </c>
      <c r="K27" s="183"/>
      <c r="L27" s="186"/>
    </row>
    <row r="28" spans="1:14" s="5" customFormat="1" ht="72.75" customHeight="1" x14ac:dyDescent="0.35">
      <c r="A28" s="140" t="s">
        <v>34</v>
      </c>
      <c r="B28" s="180" t="s">
        <v>315</v>
      </c>
      <c r="C28" s="180" t="s">
        <v>93</v>
      </c>
      <c r="D28" s="180" t="s">
        <v>373</v>
      </c>
      <c r="E28" s="185"/>
      <c r="F28" s="180" t="s">
        <v>316</v>
      </c>
      <c r="G28" s="180" t="s">
        <v>371</v>
      </c>
      <c r="H28" s="221" t="s">
        <v>377</v>
      </c>
      <c r="I28" s="222"/>
      <c r="J28" s="223"/>
      <c r="K28" s="187"/>
      <c r="L28" s="188"/>
    </row>
    <row r="29" spans="1:14" s="5" customFormat="1" ht="73.5" customHeight="1" x14ac:dyDescent="0.35">
      <c r="A29" s="133">
        <v>19</v>
      </c>
      <c r="B29" s="180" t="s">
        <v>372</v>
      </c>
      <c r="C29" s="180" t="s">
        <v>93</v>
      </c>
      <c r="D29" s="180" t="s">
        <v>374</v>
      </c>
      <c r="E29" s="185"/>
      <c r="F29" s="180" t="s">
        <v>375</v>
      </c>
      <c r="G29" s="180" t="s">
        <v>371</v>
      </c>
      <c r="H29" s="189" t="s">
        <v>380</v>
      </c>
      <c r="I29" s="189" t="s">
        <v>379</v>
      </c>
      <c r="J29" s="189" t="s">
        <v>378</v>
      </c>
      <c r="K29" s="187"/>
      <c r="L29" s="188"/>
    </row>
    <row r="30" spans="1:14" s="5" customFormat="1" ht="62.25" customHeight="1" x14ac:dyDescent="0.35">
      <c r="A30" s="135">
        <v>20</v>
      </c>
      <c r="B30" s="180" t="s">
        <v>376</v>
      </c>
      <c r="C30" s="180" t="s">
        <v>93</v>
      </c>
      <c r="D30" s="180" t="s">
        <v>338</v>
      </c>
      <c r="E30" s="185"/>
      <c r="F30" s="180" t="s">
        <v>317</v>
      </c>
      <c r="G30" s="180" t="s">
        <v>371</v>
      </c>
      <c r="H30" s="189" t="s">
        <v>380</v>
      </c>
      <c r="I30" s="189" t="s">
        <v>379</v>
      </c>
      <c r="J30" s="189" t="s">
        <v>378</v>
      </c>
      <c r="K30" s="187"/>
      <c r="L30" s="188"/>
    </row>
    <row r="31" spans="1:14" s="5" customFormat="1" ht="79.5" customHeight="1" x14ac:dyDescent="0.35">
      <c r="A31" s="133">
        <v>21</v>
      </c>
      <c r="B31" s="180" t="s">
        <v>381</v>
      </c>
      <c r="C31" s="180" t="s">
        <v>93</v>
      </c>
      <c r="D31" s="180" t="s">
        <v>318</v>
      </c>
      <c r="E31" s="185"/>
      <c r="F31" s="180" t="s">
        <v>319</v>
      </c>
      <c r="G31" s="180" t="s">
        <v>320</v>
      </c>
      <c r="H31" s="189" t="s">
        <v>321</v>
      </c>
      <c r="I31" s="189" t="s">
        <v>322</v>
      </c>
      <c r="J31" s="189" t="s">
        <v>323</v>
      </c>
      <c r="K31" s="187"/>
      <c r="L31" s="188"/>
    </row>
    <row r="32" spans="1:14" ht="17.5" x14ac:dyDescent="0.35">
      <c r="A32" s="229" t="s">
        <v>4</v>
      </c>
      <c r="B32" s="230"/>
      <c r="C32" s="230"/>
      <c r="D32" s="230"/>
      <c r="E32" s="230"/>
      <c r="F32" s="230"/>
      <c r="G32" s="230"/>
      <c r="H32" s="230"/>
      <c r="I32" s="230"/>
      <c r="J32" s="230"/>
      <c r="K32" s="230"/>
      <c r="L32" s="231"/>
    </row>
    <row r="33" spans="1:255" s="26" customFormat="1" ht="87" customHeight="1" x14ac:dyDescent="0.35">
      <c r="A33" s="99">
        <v>22</v>
      </c>
      <c r="B33" s="190" t="s">
        <v>382</v>
      </c>
      <c r="C33" s="190" t="s">
        <v>93</v>
      </c>
      <c r="D33" s="190" t="s">
        <v>97</v>
      </c>
      <c r="E33" s="191"/>
      <c r="F33" s="190" t="s">
        <v>179</v>
      </c>
      <c r="G33" s="190" t="s">
        <v>102</v>
      </c>
      <c r="H33" s="190" t="s">
        <v>284</v>
      </c>
      <c r="I33" s="190" t="s">
        <v>285</v>
      </c>
      <c r="J33" s="190" t="s">
        <v>286</v>
      </c>
      <c r="K33" s="183"/>
      <c r="L33" s="192"/>
      <c r="M33" s="207"/>
      <c r="N33" s="207"/>
      <c r="O33" s="207"/>
      <c r="P33" s="207"/>
      <c r="Q33" s="207"/>
      <c r="R33" s="207"/>
      <c r="S33" s="207"/>
      <c r="T33" s="207"/>
      <c r="U33" s="207"/>
      <c r="V33" s="207"/>
      <c r="W33" s="208"/>
      <c r="X33" s="204"/>
      <c r="Y33" s="205"/>
      <c r="Z33" s="205"/>
      <c r="AA33" s="205"/>
      <c r="AB33" s="205"/>
      <c r="AC33" s="205"/>
      <c r="AD33" s="205"/>
      <c r="AE33" s="205"/>
      <c r="AF33" s="205"/>
      <c r="AG33" s="205"/>
      <c r="AH33" s="205"/>
      <c r="AI33" s="206"/>
      <c r="AJ33" s="204"/>
      <c r="AK33" s="205"/>
      <c r="AL33" s="205"/>
      <c r="AM33" s="205"/>
      <c r="AN33" s="205"/>
      <c r="AO33" s="205"/>
      <c r="AP33" s="205"/>
      <c r="AQ33" s="205"/>
      <c r="AR33" s="205"/>
      <c r="AS33" s="205"/>
      <c r="AT33" s="205"/>
      <c r="AU33" s="206"/>
      <c r="AV33" s="204"/>
      <c r="AW33" s="205"/>
      <c r="AX33" s="205"/>
      <c r="AY33" s="205"/>
      <c r="AZ33" s="205"/>
      <c r="BA33" s="205"/>
      <c r="BB33" s="205"/>
      <c r="BC33" s="205"/>
      <c r="BD33" s="205"/>
      <c r="BE33" s="205"/>
      <c r="BF33" s="205"/>
      <c r="BG33" s="206"/>
      <c r="BH33" s="204"/>
      <c r="BI33" s="205"/>
      <c r="BJ33" s="205"/>
      <c r="BK33" s="205"/>
      <c r="BL33" s="205"/>
      <c r="BM33" s="205"/>
      <c r="BN33" s="205"/>
      <c r="BO33" s="205"/>
      <c r="BP33" s="205"/>
      <c r="BQ33" s="205"/>
      <c r="BR33" s="205"/>
      <c r="BS33" s="206"/>
      <c r="BT33" s="204"/>
      <c r="BU33" s="205"/>
      <c r="BV33" s="205"/>
      <c r="BW33" s="205"/>
      <c r="BX33" s="205"/>
      <c r="BY33" s="205"/>
      <c r="BZ33" s="205"/>
      <c r="CA33" s="205"/>
      <c r="CB33" s="205"/>
      <c r="CC33" s="205"/>
      <c r="CD33" s="205"/>
      <c r="CE33" s="206"/>
      <c r="CF33" s="204"/>
      <c r="CG33" s="205"/>
      <c r="CH33" s="205"/>
      <c r="CI33" s="205"/>
      <c r="CJ33" s="205"/>
      <c r="CK33" s="205"/>
      <c r="CL33" s="205"/>
      <c r="CM33" s="205"/>
      <c r="CN33" s="205"/>
      <c r="CO33" s="205"/>
      <c r="CP33" s="205"/>
      <c r="CQ33" s="206"/>
      <c r="CR33" s="204"/>
      <c r="CS33" s="205"/>
      <c r="CT33" s="205"/>
      <c r="CU33" s="205"/>
      <c r="CV33" s="205"/>
      <c r="CW33" s="205"/>
      <c r="CX33" s="205"/>
      <c r="CY33" s="205"/>
      <c r="CZ33" s="205"/>
      <c r="DA33" s="205"/>
      <c r="DB33" s="205"/>
      <c r="DC33" s="206"/>
      <c r="DD33" s="204"/>
      <c r="DE33" s="205"/>
      <c r="DF33" s="205"/>
      <c r="DG33" s="205"/>
      <c r="DH33" s="205"/>
      <c r="DI33" s="205"/>
      <c r="DJ33" s="205"/>
      <c r="DK33" s="205"/>
      <c r="DL33" s="205"/>
      <c r="DM33" s="205"/>
      <c r="DN33" s="205"/>
      <c r="DO33" s="206"/>
      <c r="DP33" s="204"/>
      <c r="DQ33" s="205"/>
      <c r="DR33" s="205"/>
      <c r="DS33" s="205"/>
      <c r="DT33" s="205"/>
      <c r="DU33" s="205"/>
      <c r="DV33" s="205"/>
      <c r="DW33" s="205"/>
      <c r="DX33" s="205"/>
      <c r="DY33" s="205"/>
      <c r="DZ33" s="205"/>
      <c r="EA33" s="206"/>
      <c r="EB33" s="204"/>
      <c r="EC33" s="205"/>
      <c r="ED33" s="205"/>
      <c r="EE33" s="205"/>
      <c r="EF33" s="205"/>
      <c r="EG33" s="205"/>
      <c r="EH33" s="205"/>
      <c r="EI33" s="205"/>
      <c r="EJ33" s="205"/>
      <c r="EK33" s="205"/>
      <c r="EL33" s="205"/>
      <c r="EM33" s="206"/>
      <c r="EN33" s="204"/>
      <c r="EO33" s="205"/>
      <c r="EP33" s="205"/>
      <c r="EQ33" s="205"/>
      <c r="ER33" s="205"/>
      <c r="ES33" s="205"/>
      <c r="ET33" s="205"/>
      <c r="EU33" s="205"/>
      <c r="EV33" s="205"/>
      <c r="EW33" s="205"/>
      <c r="EX33" s="205"/>
      <c r="EY33" s="206"/>
      <c r="EZ33" s="204"/>
      <c r="FA33" s="205"/>
      <c r="FB33" s="205"/>
      <c r="FC33" s="205"/>
      <c r="FD33" s="205"/>
      <c r="FE33" s="205"/>
      <c r="FF33" s="205"/>
      <c r="FG33" s="205"/>
      <c r="FH33" s="205"/>
      <c r="FI33" s="205"/>
      <c r="FJ33" s="205"/>
      <c r="FK33" s="206"/>
      <c r="FL33" s="204"/>
      <c r="FM33" s="205"/>
      <c r="FN33" s="205"/>
      <c r="FO33" s="205"/>
      <c r="FP33" s="205"/>
      <c r="FQ33" s="205"/>
      <c r="FR33" s="205"/>
      <c r="FS33" s="205"/>
      <c r="FT33" s="205"/>
      <c r="FU33" s="205"/>
      <c r="FV33" s="205"/>
      <c r="FW33" s="206"/>
      <c r="FX33" s="204"/>
      <c r="FY33" s="205"/>
      <c r="FZ33" s="205"/>
      <c r="GA33" s="205"/>
      <c r="GB33" s="205"/>
      <c r="GC33" s="205"/>
      <c r="GD33" s="205"/>
      <c r="GE33" s="205"/>
      <c r="GF33" s="205"/>
      <c r="GG33" s="205"/>
      <c r="GH33" s="205"/>
      <c r="GI33" s="206"/>
      <c r="GJ33" s="204"/>
      <c r="GK33" s="205"/>
      <c r="GL33" s="205"/>
      <c r="GM33" s="205"/>
      <c r="GN33" s="205"/>
      <c r="GO33" s="205"/>
      <c r="GP33" s="205"/>
      <c r="GQ33" s="205"/>
      <c r="GR33" s="205"/>
      <c r="GS33" s="205"/>
      <c r="GT33" s="205"/>
      <c r="GU33" s="206"/>
      <c r="GV33" s="204"/>
      <c r="GW33" s="205"/>
      <c r="GX33" s="205"/>
      <c r="GY33" s="205"/>
      <c r="GZ33" s="205"/>
      <c r="HA33" s="205"/>
      <c r="HB33" s="205"/>
      <c r="HC33" s="205"/>
      <c r="HD33" s="205"/>
      <c r="HE33" s="205"/>
      <c r="HF33" s="205"/>
      <c r="HG33" s="206"/>
      <c r="HH33" s="204"/>
      <c r="HI33" s="205"/>
      <c r="HJ33" s="205"/>
      <c r="HK33" s="205"/>
      <c r="HL33" s="205"/>
      <c r="HM33" s="205"/>
      <c r="HN33" s="205"/>
      <c r="HO33" s="205"/>
      <c r="HP33" s="205"/>
      <c r="HQ33" s="205"/>
      <c r="HR33" s="205"/>
      <c r="HS33" s="206"/>
      <c r="HT33" s="204"/>
      <c r="HU33" s="205"/>
      <c r="HV33" s="205"/>
      <c r="HW33" s="205"/>
      <c r="HX33" s="205"/>
      <c r="HY33" s="205"/>
      <c r="HZ33" s="205"/>
      <c r="IA33" s="205"/>
      <c r="IB33" s="205"/>
      <c r="IC33" s="205"/>
      <c r="ID33" s="205"/>
      <c r="IE33" s="206"/>
      <c r="IF33" s="204"/>
      <c r="IG33" s="205"/>
      <c r="IH33" s="205"/>
      <c r="II33" s="205"/>
      <c r="IJ33" s="205"/>
      <c r="IK33" s="205"/>
      <c r="IL33" s="205"/>
      <c r="IM33" s="205"/>
      <c r="IN33" s="205"/>
      <c r="IO33" s="205"/>
      <c r="IP33" s="205"/>
      <c r="IQ33" s="206"/>
      <c r="IR33" s="204"/>
      <c r="IS33" s="205"/>
      <c r="IT33" s="205"/>
      <c r="IU33" s="205"/>
    </row>
    <row r="34" spans="1:255" s="26" customFormat="1" ht="87" customHeight="1" x14ac:dyDescent="0.35">
      <c r="A34" s="99">
        <v>23</v>
      </c>
      <c r="B34" s="180" t="s">
        <v>144</v>
      </c>
      <c r="C34" s="180" t="s">
        <v>93</v>
      </c>
      <c r="D34" s="180" t="s">
        <v>145</v>
      </c>
      <c r="E34" s="193"/>
      <c r="F34" s="180" t="s">
        <v>146</v>
      </c>
      <c r="G34" s="180" t="s">
        <v>147</v>
      </c>
      <c r="H34" s="180" t="s">
        <v>287</v>
      </c>
      <c r="I34" s="180" t="s">
        <v>288</v>
      </c>
      <c r="J34" s="180" t="s">
        <v>289</v>
      </c>
      <c r="K34" s="183"/>
      <c r="L34" s="194"/>
    </row>
    <row r="35" spans="1:255" s="26" customFormat="1" ht="101.25" customHeight="1" x14ac:dyDescent="0.35">
      <c r="A35" s="99">
        <v>24</v>
      </c>
      <c r="B35" s="87" t="s">
        <v>383</v>
      </c>
      <c r="C35" s="87" t="s">
        <v>302</v>
      </c>
      <c r="D35" s="87" t="s">
        <v>384</v>
      </c>
      <c r="E35" s="98"/>
      <c r="F35" s="87" t="s">
        <v>385</v>
      </c>
      <c r="G35" s="87" t="s">
        <v>386</v>
      </c>
      <c r="H35" s="87" t="s">
        <v>389</v>
      </c>
      <c r="I35" s="87" t="s">
        <v>387</v>
      </c>
      <c r="J35" s="87" t="s">
        <v>388</v>
      </c>
      <c r="K35" s="93">
        <v>3</v>
      </c>
      <c r="L35" s="97" t="s">
        <v>388</v>
      </c>
    </row>
    <row r="36" spans="1:255" s="27" customFormat="1" ht="132" hidden="1" customHeight="1" x14ac:dyDescent="0.25">
      <c r="A36" s="99">
        <v>18</v>
      </c>
      <c r="B36" s="85" t="s">
        <v>176</v>
      </c>
      <c r="C36" s="83" t="s">
        <v>84</v>
      </c>
      <c r="D36" s="85" t="s">
        <v>177</v>
      </c>
      <c r="E36" s="100"/>
      <c r="F36" s="85" t="s">
        <v>105</v>
      </c>
      <c r="G36" s="85" t="s">
        <v>178</v>
      </c>
      <c r="H36" s="85" t="s">
        <v>94</v>
      </c>
      <c r="I36" s="85" t="s">
        <v>96</v>
      </c>
      <c r="J36" s="85" t="s">
        <v>95</v>
      </c>
      <c r="K36" s="101"/>
      <c r="L36" s="102"/>
    </row>
    <row r="37" spans="1:255" ht="18.5" thickBot="1" x14ac:dyDescent="0.4">
      <c r="A37" s="209" t="s">
        <v>66</v>
      </c>
      <c r="B37" s="210"/>
      <c r="C37" s="210"/>
      <c r="D37" s="210"/>
      <c r="E37" s="210"/>
      <c r="F37" s="210"/>
      <c r="G37" s="210"/>
      <c r="H37" s="120"/>
      <c r="I37" s="120"/>
      <c r="J37" s="120"/>
      <c r="K37" s="121"/>
      <c r="L37" s="122"/>
    </row>
    <row r="38" spans="1:255" s="5" customFormat="1" ht="79.5" customHeight="1" thickBot="1" x14ac:dyDescent="0.4">
      <c r="A38" s="133">
        <v>25</v>
      </c>
      <c r="B38" s="87" t="s">
        <v>48</v>
      </c>
      <c r="C38" s="83" t="s">
        <v>302</v>
      </c>
      <c r="D38" s="87" t="s">
        <v>140</v>
      </c>
      <c r="E38" s="196">
        <v>2</v>
      </c>
      <c r="F38" s="87" t="s">
        <v>50</v>
      </c>
      <c r="G38" s="87" t="s">
        <v>35</v>
      </c>
      <c r="H38" s="87" t="s">
        <v>244</v>
      </c>
      <c r="I38" s="87" t="s">
        <v>245</v>
      </c>
      <c r="J38" s="87" t="s">
        <v>246</v>
      </c>
      <c r="K38" s="93">
        <v>3</v>
      </c>
      <c r="L38" s="174" t="s">
        <v>451</v>
      </c>
    </row>
    <row r="39" spans="1:255" ht="18.5" thickBot="1" x14ac:dyDescent="0.4">
      <c r="A39" s="235" t="s">
        <v>5</v>
      </c>
      <c r="B39" s="236"/>
      <c r="C39" s="236"/>
      <c r="D39" s="236"/>
      <c r="E39" s="123"/>
      <c r="F39" s="123"/>
      <c r="G39" s="123"/>
      <c r="H39" s="123"/>
      <c r="I39" s="123"/>
      <c r="J39" s="123"/>
      <c r="K39" s="121"/>
      <c r="L39" s="175"/>
    </row>
    <row r="40" spans="1:255" ht="119.25" customHeight="1" thickBot="1" x14ac:dyDescent="0.4">
      <c r="A40" s="141">
        <v>26</v>
      </c>
      <c r="B40" s="87" t="s">
        <v>103</v>
      </c>
      <c r="C40" s="83" t="s">
        <v>302</v>
      </c>
      <c r="D40" s="103"/>
      <c r="E40" s="104"/>
      <c r="F40" s="105" t="s">
        <v>49</v>
      </c>
      <c r="G40" s="105" t="s">
        <v>15</v>
      </c>
      <c r="H40" s="105" t="s">
        <v>390</v>
      </c>
      <c r="I40" s="105" t="s">
        <v>33</v>
      </c>
      <c r="J40" s="105" t="s">
        <v>19</v>
      </c>
      <c r="K40" s="93">
        <v>3</v>
      </c>
      <c r="L40" s="171" t="s">
        <v>461</v>
      </c>
    </row>
    <row r="41" spans="1:255" s="30" customFormat="1" ht="144.5" thickBot="1" x14ac:dyDescent="0.4">
      <c r="A41" s="142">
        <v>27</v>
      </c>
      <c r="B41" s="106" t="s">
        <v>21</v>
      </c>
      <c r="C41" s="107" t="s">
        <v>302</v>
      </c>
      <c r="D41" s="108" t="s">
        <v>98</v>
      </c>
      <c r="E41" s="195">
        <v>4</v>
      </c>
      <c r="F41" s="106" t="s">
        <v>391</v>
      </c>
      <c r="G41" s="106" t="s">
        <v>180</v>
      </c>
      <c r="H41" s="106" t="s">
        <v>247</v>
      </c>
      <c r="I41" s="106" t="s">
        <v>248</v>
      </c>
      <c r="J41" s="106" t="s">
        <v>249</v>
      </c>
      <c r="K41" s="109">
        <v>3</v>
      </c>
      <c r="L41" s="171" t="s">
        <v>407</v>
      </c>
    </row>
    <row r="42" spans="1:255" s="22" customFormat="1" ht="18.5" thickBot="1" x14ac:dyDescent="0.4">
      <c r="A42" s="59" t="s">
        <v>20</v>
      </c>
      <c r="B42" s="31"/>
      <c r="C42" s="31"/>
      <c r="D42" s="31"/>
      <c r="E42" s="31"/>
      <c r="F42" s="31"/>
      <c r="G42" s="31"/>
      <c r="H42" s="31"/>
      <c r="I42" s="31"/>
      <c r="J42" s="31"/>
      <c r="K42" s="45"/>
      <c r="L42" s="60"/>
    </row>
    <row r="43" spans="1:255" s="22" customFormat="1" ht="129" customHeight="1" thickBot="1" x14ac:dyDescent="0.4">
      <c r="A43" s="61">
        <v>28</v>
      </c>
      <c r="B43" s="10" t="s">
        <v>165</v>
      </c>
      <c r="C43" s="14" t="s">
        <v>302</v>
      </c>
      <c r="D43" s="53"/>
      <c r="E43" s="54"/>
      <c r="F43" s="15" t="s">
        <v>163</v>
      </c>
      <c r="G43" s="15" t="s">
        <v>181</v>
      </c>
      <c r="H43" s="15" t="s">
        <v>392</v>
      </c>
      <c r="I43" s="15" t="s">
        <v>164</v>
      </c>
      <c r="J43" s="15" t="s">
        <v>182</v>
      </c>
      <c r="K43" s="52">
        <v>1</v>
      </c>
      <c r="L43" s="176" t="s">
        <v>408</v>
      </c>
    </row>
    <row r="44" spans="1:255" ht="18.5" thickBot="1" x14ac:dyDescent="0.4">
      <c r="A44" s="218" t="s">
        <v>360</v>
      </c>
      <c r="B44" s="219"/>
      <c r="C44" s="219"/>
      <c r="D44" s="219"/>
      <c r="E44" s="57"/>
      <c r="F44" s="57"/>
      <c r="G44" s="57"/>
      <c r="H44" s="57"/>
      <c r="I44" s="57"/>
      <c r="J44" s="57"/>
      <c r="K44" s="45"/>
      <c r="L44" s="177"/>
    </row>
    <row r="45" spans="1:255" ht="79.5" customHeight="1" thickBot="1" x14ac:dyDescent="0.4">
      <c r="A45" s="143">
        <v>29</v>
      </c>
      <c r="B45" s="13" t="s">
        <v>18</v>
      </c>
      <c r="C45" s="14" t="s">
        <v>302</v>
      </c>
      <c r="D45" s="55"/>
      <c r="E45" s="56"/>
      <c r="F45" s="9" t="s">
        <v>183</v>
      </c>
      <c r="G45" s="9" t="s">
        <v>59</v>
      </c>
      <c r="H45" s="10" t="s">
        <v>290</v>
      </c>
      <c r="I45" s="10" t="s">
        <v>292</v>
      </c>
      <c r="J45" s="10" t="s">
        <v>297</v>
      </c>
      <c r="K45" s="52">
        <v>3</v>
      </c>
      <c r="L45" s="171" t="s">
        <v>452</v>
      </c>
    </row>
    <row r="46" spans="1:255" s="5" customFormat="1" ht="65.25" customHeight="1" thickBot="1" x14ac:dyDescent="0.4">
      <c r="A46" s="143">
        <v>30</v>
      </c>
      <c r="B46" s="13" t="s">
        <v>42</v>
      </c>
      <c r="C46" s="14" t="s">
        <v>302</v>
      </c>
      <c r="D46" s="55"/>
      <c r="E46" s="56"/>
      <c r="F46" s="18" t="s">
        <v>45</v>
      </c>
      <c r="G46" s="18" t="s">
        <v>166</v>
      </c>
      <c r="H46" s="10" t="s">
        <v>291</v>
      </c>
      <c r="I46" s="10" t="s">
        <v>293</v>
      </c>
      <c r="J46" s="10" t="s">
        <v>298</v>
      </c>
      <c r="K46" s="52">
        <v>3</v>
      </c>
      <c r="L46" s="171" t="s">
        <v>453</v>
      </c>
    </row>
    <row r="47" spans="1:255" s="156" customFormat="1" ht="78" customHeight="1" thickBot="1" x14ac:dyDescent="0.4">
      <c r="A47" s="151">
        <v>31</v>
      </c>
      <c r="B47" s="18" t="s">
        <v>104</v>
      </c>
      <c r="C47" s="152" t="s">
        <v>302</v>
      </c>
      <c r="D47" s="153"/>
      <c r="E47" s="154"/>
      <c r="F47" s="18" t="s">
        <v>46</v>
      </c>
      <c r="G47" s="18" t="s">
        <v>184</v>
      </c>
      <c r="H47" s="18" t="s">
        <v>290</v>
      </c>
      <c r="I47" s="18" t="s">
        <v>294</v>
      </c>
      <c r="J47" s="18" t="s">
        <v>299</v>
      </c>
      <c r="K47" s="155">
        <v>3</v>
      </c>
      <c r="L47" s="170" t="s">
        <v>454</v>
      </c>
    </row>
    <row r="48" spans="1:255" ht="81.75" customHeight="1" thickBot="1" x14ac:dyDescent="0.4">
      <c r="A48" s="143">
        <v>32</v>
      </c>
      <c r="B48" s="10" t="s">
        <v>16</v>
      </c>
      <c r="C48" s="14" t="s">
        <v>302</v>
      </c>
      <c r="D48" s="55"/>
      <c r="E48" s="56"/>
      <c r="F48" s="9" t="s">
        <v>99</v>
      </c>
      <c r="G48" s="18" t="s">
        <v>185</v>
      </c>
      <c r="H48" s="18" t="s">
        <v>51</v>
      </c>
      <c r="I48" s="18" t="s">
        <v>52</v>
      </c>
      <c r="J48" s="18" t="s">
        <v>53</v>
      </c>
      <c r="K48" s="52">
        <v>3</v>
      </c>
      <c r="L48" s="171" t="s">
        <v>463</v>
      </c>
    </row>
    <row r="49" spans="1:12" ht="80.25" customHeight="1" x14ac:dyDescent="0.35">
      <c r="A49" s="143">
        <v>33</v>
      </c>
      <c r="B49" s="17" t="s">
        <v>47</v>
      </c>
      <c r="C49" s="14" t="s">
        <v>302</v>
      </c>
      <c r="D49" s="55"/>
      <c r="E49" s="56"/>
      <c r="F49" s="10" t="s">
        <v>43</v>
      </c>
      <c r="G49" s="9" t="s">
        <v>54</v>
      </c>
      <c r="H49" s="10" t="s">
        <v>295</v>
      </c>
      <c r="I49" s="10" t="s">
        <v>296</v>
      </c>
      <c r="J49" s="10" t="s">
        <v>300</v>
      </c>
      <c r="K49" s="52">
        <v>3</v>
      </c>
      <c r="L49" s="179" t="s">
        <v>455</v>
      </c>
    </row>
    <row r="50" spans="1:12" ht="59.25" customHeight="1" x14ac:dyDescent="0.35">
      <c r="A50" s="144">
        <v>34</v>
      </c>
      <c r="B50" s="10" t="s">
        <v>356</v>
      </c>
      <c r="C50" s="10" t="s">
        <v>302</v>
      </c>
      <c r="D50" s="72"/>
      <c r="E50" s="71"/>
      <c r="F50" s="149" t="s">
        <v>34</v>
      </c>
      <c r="G50" s="150" t="s">
        <v>393</v>
      </c>
      <c r="H50" s="137" t="s">
        <v>313</v>
      </c>
      <c r="I50" s="10" t="s">
        <v>314</v>
      </c>
      <c r="J50" s="10" t="s">
        <v>324</v>
      </c>
      <c r="K50" s="136">
        <v>2</v>
      </c>
      <c r="L50" s="10" t="s">
        <v>460</v>
      </c>
    </row>
    <row r="51" spans="1:12" ht="17.5" x14ac:dyDescent="0.35">
      <c r="A51" s="62"/>
      <c r="B51" s="43" t="s">
        <v>68</v>
      </c>
      <c r="C51" s="43"/>
      <c r="D51" s="43"/>
      <c r="E51" s="43"/>
      <c r="F51" s="32"/>
      <c r="G51" s="32"/>
      <c r="H51" s="32"/>
      <c r="I51" s="251" t="s">
        <v>70</v>
      </c>
      <c r="J51" s="251"/>
      <c r="K51" s="202">
        <f>SUM(K9:K35)</f>
        <v>44</v>
      </c>
      <c r="L51" s="63"/>
    </row>
    <row r="52" spans="1:12" ht="17.5" x14ac:dyDescent="0.35">
      <c r="A52" s="62"/>
      <c r="B52" s="43" t="s">
        <v>69</v>
      </c>
      <c r="C52" s="43"/>
      <c r="D52" s="43"/>
      <c r="E52" s="43"/>
      <c r="F52" s="32"/>
      <c r="G52" s="32"/>
      <c r="H52" s="32"/>
      <c r="I52" s="251" t="s">
        <v>71</v>
      </c>
      <c r="J52" s="251"/>
      <c r="K52" s="202">
        <f>SUM(K38:K50)</f>
        <v>27</v>
      </c>
      <c r="L52" s="63"/>
    </row>
    <row r="53" spans="1:12" ht="24" thickBot="1" x14ac:dyDescent="0.6">
      <c r="A53" s="64"/>
      <c r="B53" s="238" t="s">
        <v>401</v>
      </c>
      <c r="C53" s="238"/>
      <c r="D53" s="238"/>
      <c r="E53" s="238"/>
      <c r="F53" s="238"/>
      <c r="G53" s="238"/>
      <c r="H53" s="238"/>
      <c r="I53" s="238"/>
      <c r="J53" s="238"/>
      <c r="K53" s="203">
        <f>K52+K51</f>
        <v>71</v>
      </c>
      <c r="L53" s="65"/>
    </row>
    <row r="60" spans="1:12" ht="21.75" customHeight="1" x14ac:dyDescent="0.35"/>
  </sheetData>
  <sheetProtection formatCells="0" formatColumns="0" formatRows="0" selectLockedCells="1"/>
  <mergeCells count="46">
    <mergeCell ref="B53:J53"/>
    <mergeCell ref="K4:K6"/>
    <mergeCell ref="A3:L3"/>
    <mergeCell ref="B4:B5"/>
    <mergeCell ref="E4:E5"/>
    <mergeCell ref="C4:C5"/>
    <mergeCell ref="G4:G5"/>
    <mergeCell ref="A8:G8"/>
    <mergeCell ref="L4:L6"/>
    <mergeCell ref="I52:J52"/>
    <mergeCell ref="I51:J51"/>
    <mergeCell ref="A1:L1"/>
    <mergeCell ref="A4:A5"/>
    <mergeCell ref="A7:L7"/>
    <mergeCell ref="A44:D44"/>
    <mergeCell ref="H4:J4"/>
    <mergeCell ref="H28:J28"/>
    <mergeCell ref="A2:E2"/>
    <mergeCell ref="F2:G2"/>
    <mergeCell ref="F4:F5"/>
    <mergeCell ref="A32:L32"/>
    <mergeCell ref="A19:L19"/>
    <mergeCell ref="A39:D39"/>
    <mergeCell ref="H2:J2"/>
    <mergeCell ref="IR33:IU33"/>
    <mergeCell ref="EZ33:FK33"/>
    <mergeCell ref="FL33:FW33"/>
    <mergeCell ref="FX33:GI33"/>
    <mergeCell ref="GJ33:GU33"/>
    <mergeCell ref="GV33:HG33"/>
    <mergeCell ref="HH33:HS33"/>
    <mergeCell ref="HT33:IE33"/>
    <mergeCell ref="IF33:IQ33"/>
    <mergeCell ref="EN33:EY33"/>
    <mergeCell ref="M33:W33"/>
    <mergeCell ref="X33:AI33"/>
    <mergeCell ref="AJ33:AU33"/>
    <mergeCell ref="A37:G37"/>
    <mergeCell ref="BT33:CE33"/>
    <mergeCell ref="CF33:CQ33"/>
    <mergeCell ref="AV33:BG33"/>
    <mergeCell ref="BH33:BS33"/>
    <mergeCell ref="CR33:DC33"/>
    <mergeCell ref="DD33:DO33"/>
    <mergeCell ref="DP33:EA33"/>
    <mergeCell ref="EB33:EM33"/>
  </mergeCells>
  <printOptions horizontalCentered="1"/>
  <pageMargins left="0.19685039370078741" right="0.19685039370078741" top="0.19685039370078741" bottom="0.19685039370078741" header="0" footer="0"/>
  <pageSetup paperSize="9" scale="39" orientation="landscape" r:id="rId1"/>
  <headerFooter scaleWithDoc="0" alignWithMargins="0"/>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view="pageBreakPreview" zoomScale="69" zoomScaleNormal="80" zoomScaleSheetLayoutView="69" workbookViewId="0">
      <selection activeCell="C10" sqref="C10"/>
    </sheetView>
  </sheetViews>
  <sheetFormatPr defaultColWidth="9.1796875" defaultRowHeight="14.5" x14ac:dyDescent="0.35"/>
  <cols>
    <col min="1" max="1" width="7.7265625" style="1" customWidth="1"/>
    <col min="2" max="2" width="67.453125" style="110" customWidth="1"/>
    <col min="3" max="3" width="92.7265625" style="1" customWidth="1"/>
    <col min="4" max="4" width="19.1796875" style="1" customWidth="1"/>
    <col min="5" max="5" width="13.54296875" style="1" customWidth="1"/>
    <col min="6" max="6" width="31.1796875" style="1" customWidth="1"/>
    <col min="7" max="7" width="15" style="1" customWidth="1"/>
    <col min="8" max="16384" width="9.1796875" style="1"/>
  </cols>
  <sheetData>
    <row r="1" spans="1:7" ht="20.25" x14ac:dyDescent="0.25">
      <c r="A1" s="254" t="s">
        <v>358</v>
      </c>
      <c r="B1" s="254"/>
      <c r="C1" s="254"/>
      <c r="D1" s="254"/>
      <c r="E1" s="254"/>
      <c r="F1" s="254"/>
      <c r="G1" s="254"/>
    </row>
    <row r="2" spans="1:7" s="48" customFormat="1" ht="18.75" x14ac:dyDescent="0.3">
      <c r="A2" s="259" t="s">
        <v>466</v>
      </c>
      <c r="B2" s="259"/>
      <c r="C2" s="259"/>
      <c r="D2" s="258" t="s">
        <v>467</v>
      </c>
      <c r="E2" s="258"/>
      <c r="F2" s="258" t="s">
        <v>209</v>
      </c>
      <c r="G2" s="258"/>
    </row>
    <row r="3" spans="1:7" ht="22.5" x14ac:dyDescent="0.3">
      <c r="A3" s="255" t="s">
        <v>31</v>
      </c>
      <c r="B3" s="255"/>
      <c r="C3" s="255"/>
      <c r="D3" s="255"/>
      <c r="E3" s="255"/>
      <c r="F3" s="255"/>
      <c r="G3" s="255"/>
    </row>
    <row r="4" spans="1:7" ht="18.75" customHeight="1" x14ac:dyDescent="0.35">
      <c r="A4" s="256" t="s">
        <v>6</v>
      </c>
      <c r="B4" s="253" t="s">
        <v>0</v>
      </c>
      <c r="C4" s="257" t="s">
        <v>32</v>
      </c>
      <c r="D4" s="253" t="s">
        <v>78</v>
      </c>
      <c r="E4" s="253" t="s">
        <v>191</v>
      </c>
      <c r="F4" s="253" t="s">
        <v>100</v>
      </c>
      <c r="G4" s="253" t="s">
        <v>3</v>
      </c>
    </row>
    <row r="5" spans="1:7" ht="18.75" customHeight="1" x14ac:dyDescent="0.35">
      <c r="A5" s="256"/>
      <c r="B5" s="253"/>
      <c r="C5" s="257"/>
      <c r="D5" s="253"/>
      <c r="E5" s="253"/>
      <c r="F5" s="253"/>
      <c r="G5" s="253"/>
    </row>
    <row r="6" spans="1:7" ht="75" x14ac:dyDescent="0.25">
      <c r="A6" s="11">
        <v>1</v>
      </c>
      <c r="B6" s="132" t="s">
        <v>350</v>
      </c>
      <c r="C6" s="139" t="s">
        <v>325</v>
      </c>
      <c r="D6" s="12" t="s">
        <v>150</v>
      </c>
      <c r="E6" s="49">
        <v>1</v>
      </c>
      <c r="F6" s="157" t="s">
        <v>432</v>
      </c>
      <c r="G6" s="131" t="s">
        <v>34</v>
      </c>
    </row>
    <row r="7" spans="1:7" ht="77.25" customHeight="1" x14ac:dyDescent="0.25">
      <c r="A7" s="11">
        <v>2</v>
      </c>
      <c r="B7" s="132" t="s">
        <v>326</v>
      </c>
      <c r="C7" s="34" t="s">
        <v>342</v>
      </c>
      <c r="D7" s="12" t="s">
        <v>327</v>
      </c>
      <c r="E7" s="49">
        <v>1</v>
      </c>
      <c r="F7" s="157" t="s">
        <v>433</v>
      </c>
      <c r="G7" s="68"/>
    </row>
    <row r="8" spans="1:7" ht="77.25" customHeight="1" x14ac:dyDescent="0.25">
      <c r="A8" s="11">
        <v>3</v>
      </c>
      <c r="B8" s="132" t="s">
        <v>328</v>
      </c>
      <c r="C8" s="34" t="s">
        <v>357</v>
      </c>
      <c r="D8" s="12" t="s">
        <v>151</v>
      </c>
      <c r="E8" s="49">
        <v>1</v>
      </c>
      <c r="F8" s="157" t="s">
        <v>457</v>
      </c>
      <c r="G8" s="68"/>
    </row>
    <row r="9" spans="1:7" ht="77.25" customHeight="1" x14ac:dyDescent="0.25">
      <c r="A9" s="11">
        <v>4</v>
      </c>
      <c r="B9" s="33" t="s">
        <v>152</v>
      </c>
      <c r="C9" s="34" t="s">
        <v>153</v>
      </c>
      <c r="D9" s="12" t="s">
        <v>80</v>
      </c>
      <c r="E9" s="49">
        <v>1</v>
      </c>
      <c r="F9" s="157" t="s">
        <v>403</v>
      </c>
      <c r="G9" s="68"/>
    </row>
    <row r="10" spans="1:7" ht="77.25" customHeight="1" x14ac:dyDescent="0.25">
      <c r="A10" s="11">
        <v>5</v>
      </c>
      <c r="B10" s="132" t="s">
        <v>351</v>
      </c>
      <c r="C10" s="34" t="s">
        <v>352</v>
      </c>
      <c r="D10" s="12" t="s">
        <v>80</v>
      </c>
      <c r="E10" s="49">
        <v>1</v>
      </c>
      <c r="F10" s="50" t="s">
        <v>404</v>
      </c>
      <c r="G10" s="68"/>
    </row>
    <row r="11" spans="1:7" ht="77.25" customHeight="1" x14ac:dyDescent="0.25">
      <c r="A11" s="11">
        <v>6</v>
      </c>
      <c r="B11" s="33" t="s">
        <v>343</v>
      </c>
      <c r="C11" s="34" t="s">
        <v>353</v>
      </c>
      <c r="D11" s="12" t="s">
        <v>80</v>
      </c>
      <c r="E11" s="49">
        <v>0</v>
      </c>
      <c r="F11" s="157" t="s">
        <v>434</v>
      </c>
      <c r="G11" s="68"/>
    </row>
    <row r="12" spans="1:7" ht="77.25" customHeight="1" x14ac:dyDescent="0.35">
      <c r="A12" s="11">
        <v>7</v>
      </c>
      <c r="B12" s="33" t="s">
        <v>36</v>
      </c>
      <c r="C12" s="34" t="s">
        <v>154</v>
      </c>
      <c r="D12" s="12" t="s">
        <v>80</v>
      </c>
      <c r="E12" s="49">
        <v>1</v>
      </c>
      <c r="F12" s="50" t="s">
        <v>458</v>
      </c>
      <c r="G12" s="68"/>
    </row>
    <row r="13" spans="1:7" ht="122.25" customHeight="1" x14ac:dyDescent="0.35">
      <c r="A13" s="11">
        <v>8</v>
      </c>
      <c r="B13" s="33" t="s">
        <v>108</v>
      </c>
      <c r="C13" s="34" t="s">
        <v>189</v>
      </c>
      <c r="D13" s="12" t="s">
        <v>79</v>
      </c>
      <c r="E13" s="49">
        <v>1</v>
      </c>
      <c r="F13" s="157" t="s">
        <v>435</v>
      </c>
      <c r="G13" s="68"/>
    </row>
    <row r="14" spans="1:7" ht="36" x14ac:dyDescent="0.35">
      <c r="A14" s="11">
        <v>9</v>
      </c>
      <c r="B14" s="35" t="s">
        <v>37</v>
      </c>
      <c r="C14" s="36" t="s">
        <v>190</v>
      </c>
      <c r="D14" s="15" t="s">
        <v>151</v>
      </c>
      <c r="E14" s="49">
        <v>1</v>
      </c>
      <c r="F14" s="157" t="s">
        <v>436</v>
      </c>
      <c r="G14" s="51"/>
    </row>
    <row r="15" spans="1:7" ht="90" x14ac:dyDescent="0.35">
      <c r="A15" s="11">
        <v>10</v>
      </c>
      <c r="B15" s="33" t="s">
        <v>76</v>
      </c>
      <c r="C15" s="34" t="s">
        <v>77</v>
      </c>
      <c r="D15" s="15" t="s">
        <v>155</v>
      </c>
      <c r="E15" s="49">
        <v>1</v>
      </c>
      <c r="F15" s="157" t="s">
        <v>462</v>
      </c>
      <c r="G15" s="69"/>
    </row>
    <row r="16" spans="1:7" ht="132" customHeight="1" x14ac:dyDescent="0.35">
      <c r="A16" s="11">
        <v>11</v>
      </c>
      <c r="B16" s="37" t="s">
        <v>156</v>
      </c>
      <c r="C16" s="15" t="s">
        <v>38</v>
      </c>
      <c r="D16" s="15" t="s">
        <v>167</v>
      </c>
      <c r="E16" s="49">
        <v>1</v>
      </c>
      <c r="F16" s="178" t="s">
        <v>459</v>
      </c>
      <c r="G16" s="51"/>
    </row>
    <row r="17" spans="1:7" ht="93" customHeight="1" x14ac:dyDescent="0.35">
      <c r="A17" s="11">
        <v>12</v>
      </c>
      <c r="B17" s="33" t="s">
        <v>161</v>
      </c>
      <c r="C17" s="34" t="s">
        <v>162</v>
      </c>
      <c r="D17" s="15" t="s">
        <v>157</v>
      </c>
      <c r="E17" s="49">
        <v>1</v>
      </c>
      <c r="F17" s="157" t="s">
        <v>437</v>
      </c>
      <c r="G17" s="51"/>
    </row>
    <row r="18" spans="1:7" ht="72" x14ac:dyDescent="0.35">
      <c r="A18" s="25">
        <v>13</v>
      </c>
      <c r="B18" s="37" t="s">
        <v>109</v>
      </c>
      <c r="C18" s="36" t="s">
        <v>158</v>
      </c>
      <c r="D18" s="15" t="s">
        <v>159</v>
      </c>
      <c r="E18" s="49">
        <v>1</v>
      </c>
      <c r="F18" s="158" t="s">
        <v>438</v>
      </c>
      <c r="G18" s="51"/>
    </row>
    <row r="19" spans="1:7" ht="36" x14ac:dyDescent="0.35">
      <c r="A19" s="11">
        <v>14</v>
      </c>
      <c r="B19" s="33" t="s">
        <v>39</v>
      </c>
      <c r="C19" s="34" t="s">
        <v>40</v>
      </c>
      <c r="D19" s="12" t="s">
        <v>160</v>
      </c>
      <c r="E19" s="49">
        <v>1</v>
      </c>
      <c r="F19" s="157" t="s">
        <v>439</v>
      </c>
      <c r="G19" s="51"/>
    </row>
    <row r="20" spans="1:7" ht="18.5" x14ac:dyDescent="0.45">
      <c r="A20" s="252" t="s">
        <v>26</v>
      </c>
      <c r="B20" s="252"/>
      <c r="C20" s="38"/>
      <c r="D20" s="38"/>
      <c r="E20" s="39">
        <f>SUM(E6:E19)</f>
        <v>13</v>
      </c>
      <c r="F20" s="16"/>
      <c r="G20" s="16"/>
    </row>
    <row r="21" spans="1:7" x14ac:dyDescent="0.35">
      <c r="C21" s="2"/>
      <c r="D21" s="2"/>
    </row>
    <row r="22" spans="1:7" x14ac:dyDescent="0.35">
      <c r="C22" s="2"/>
      <c r="D22" s="2"/>
    </row>
  </sheetData>
  <sheetProtection formatCells="0" formatColumns="0" formatRows="0" selectLockedCells="1"/>
  <mergeCells count="13">
    <mergeCell ref="A20:B20"/>
    <mergeCell ref="F4:F5"/>
    <mergeCell ref="G4:G5"/>
    <mergeCell ref="D4:D5"/>
    <mergeCell ref="A1:G1"/>
    <mergeCell ref="A3:G3"/>
    <mergeCell ref="A4:A5"/>
    <mergeCell ref="B4:B5"/>
    <mergeCell ref="C4:C5"/>
    <mergeCell ref="E4:E5"/>
    <mergeCell ref="D2:E2"/>
    <mergeCell ref="A2:C2"/>
    <mergeCell ref="F2:G2"/>
  </mergeCells>
  <printOptions horizontalCentered="1"/>
  <pageMargins left="0.35433070866141736" right="0.31496062992125984" top="0.35433070866141736" bottom="0.35433070866141736" header="0.31496062992125984" footer="0.31496062992125984"/>
  <pageSetup paperSize="9" scale="3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tabSelected="1" view="pageBreakPreview" topLeftCell="A15" zoomScale="70" zoomScaleNormal="87" zoomScaleSheetLayoutView="70" workbookViewId="0">
      <selection activeCell="B17" sqref="B17"/>
    </sheetView>
  </sheetViews>
  <sheetFormatPr defaultColWidth="0" defaultRowHeight="12" zeroHeight="1" x14ac:dyDescent="0.3"/>
  <cols>
    <col min="1" max="1" width="3.26953125" style="111" customWidth="1"/>
    <col min="2" max="2" width="25.81640625" style="111" customWidth="1"/>
    <col min="3" max="3" width="22.26953125" style="111" customWidth="1"/>
    <col min="4" max="5" width="15.453125" style="111" customWidth="1"/>
    <col min="6" max="6" width="14.26953125" style="111" customWidth="1"/>
    <col min="7" max="7" width="12.81640625" style="111" customWidth="1"/>
    <col min="8" max="8" width="19.54296875" style="111" bestFit="1" customWidth="1"/>
    <col min="9" max="9" width="41.54296875" style="111" bestFit="1" customWidth="1"/>
    <col min="10" max="10" width="9.1796875" style="111" customWidth="1"/>
    <col min="11" max="16384" width="0" style="111" hidden="1"/>
  </cols>
  <sheetData>
    <row r="1" spans="1:9" ht="22.5" customHeight="1" x14ac:dyDescent="0.2">
      <c r="A1" s="266" t="s">
        <v>329</v>
      </c>
      <c r="B1" s="267"/>
      <c r="C1" s="267"/>
      <c r="D1" s="267"/>
      <c r="E1" s="267"/>
      <c r="F1" s="267"/>
      <c r="G1" s="267"/>
      <c r="H1" s="267"/>
      <c r="I1" s="267"/>
    </row>
    <row r="2" spans="1:9" x14ac:dyDescent="0.2">
      <c r="A2" s="268" t="s">
        <v>207</v>
      </c>
      <c r="B2" s="268"/>
      <c r="C2" s="268"/>
      <c r="D2" s="269" t="s">
        <v>208</v>
      </c>
      <c r="E2" s="269"/>
      <c r="F2" s="270" t="s">
        <v>209</v>
      </c>
      <c r="G2" s="271"/>
      <c r="H2" s="271"/>
      <c r="I2" s="272"/>
    </row>
    <row r="3" spans="1:9" x14ac:dyDescent="0.2">
      <c r="A3" s="273" t="s">
        <v>330</v>
      </c>
      <c r="B3" s="273"/>
      <c r="C3" s="273"/>
      <c r="D3" s="273"/>
      <c r="E3" s="273"/>
      <c r="F3" s="273"/>
      <c r="G3" s="273"/>
      <c r="H3" s="273"/>
      <c r="I3" s="273"/>
    </row>
    <row r="4" spans="1:9" x14ac:dyDescent="0.3">
      <c r="A4" s="274" t="s">
        <v>6</v>
      </c>
      <c r="B4" s="274" t="s">
        <v>0</v>
      </c>
      <c r="C4" s="275" t="s">
        <v>211</v>
      </c>
      <c r="D4" s="275" t="s">
        <v>7</v>
      </c>
      <c r="E4" s="276" t="s">
        <v>110</v>
      </c>
      <c r="F4" s="277"/>
      <c r="G4" s="260" t="s">
        <v>82</v>
      </c>
      <c r="H4" s="260" t="s">
        <v>100</v>
      </c>
      <c r="I4" s="262" t="s">
        <v>3</v>
      </c>
    </row>
    <row r="5" spans="1:9" ht="38.25" customHeight="1" x14ac:dyDescent="0.3">
      <c r="A5" s="274"/>
      <c r="B5" s="274"/>
      <c r="C5" s="275"/>
      <c r="D5" s="275"/>
      <c r="E5" s="112">
        <v>1</v>
      </c>
      <c r="F5" s="112">
        <v>0</v>
      </c>
      <c r="G5" s="261"/>
      <c r="H5" s="261"/>
      <c r="I5" s="263"/>
    </row>
    <row r="6" spans="1:9" ht="69" customHeight="1" x14ac:dyDescent="0.2">
      <c r="A6" s="113">
        <v>1</v>
      </c>
      <c r="B6" s="70" t="s">
        <v>27</v>
      </c>
      <c r="C6" s="70" t="s">
        <v>111</v>
      </c>
      <c r="D6" s="70" t="s">
        <v>112</v>
      </c>
      <c r="E6" s="114" t="s">
        <v>201</v>
      </c>
      <c r="F6" s="114" t="s">
        <v>113</v>
      </c>
      <c r="G6" s="115">
        <v>1</v>
      </c>
      <c r="H6" s="159" t="s">
        <v>409</v>
      </c>
      <c r="I6" s="159" t="s">
        <v>410</v>
      </c>
    </row>
    <row r="7" spans="1:9" ht="67.5" customHeight="1" x14ac:dyDescent="0.2">
      <c r="A7" s="113">
        <v>2</v>
      </c>
      <c r="B7" s="70" t="s">
        <v>114</v>
      </c>
      <c r="C7" s="70" t="s">
        <v>115</v>
      </c>
      <c r="D7" s="70" t="s">
        <v>116</v>
      </c>
      <c r="E7" s="114" t="s">
        <v>117</v>
      </c>
      <c r="F7" s="114" t="s">
        <v>118</v>
      </c>
      <c r="G7" s="115">
        <v>1</v>
      </c>
      <c r="H7" s="159" t="s">
        <v>411</v>
      </c>
      <c r="I7" s="159" t="s">
        <v>411</v>
      </c>
    </row>
    <row r="8" spans="1:9" ht="48.75" customHeight="1" x14ac:dyDescent="0.2">
      <c r="A8" s="113">
        <v>3</v>
      </c>
      <c r="B8" s="70" t="s">
        <v>22</v>
      </c>
      <c r="C8" s="114" t="s">
        <v>119</v>
      </c>
      <c r="D8" s="114" t="s">
        <v>120</v>
      </c>
      <c r="E8" s="114" t="s">
        <v>121</v>
      </c>
      <c r="F8" s="114" t="s">
        <v>122</v>
      </c>
      <c r="G8" s="115">
        <v>1</v>
      </c>
      <c r="H8" s="159" t="s">
        <v>412</v>
      </c>
      <c r="I8" s="159" t="s">
        <v>413</v>
      </c>
    </row>
    <row r="9" spans="1:9" ht="72" customHeight="1" x14ac:dyDescent="0.3">
      <c r="A9" s="113">
        <v>4</v>
      </c>
      <c r="B9" s="124" t="s">
        <v>202</v>
      </c>
      <c r="C9" s="125" t="s">
        <v>347</v>
      </c>
      <c r="D9" s="124" t="s">
        <v>123</v>
      </c>
      <c r="E9" s="125" t="s">
        <v>124</v>
      </c>
      <c r="F9" s="125" t="s">
        <v>125</v>
      </c>
      <c r="G9" s="126">
        <v>0</v>
      </c>
      <c r="H9" s="160" t="s">
        <v>414</v>
      </c>
      <c r="I9" s="159" t="s">
        <v>415</v>
      </c>
    </row>
    <row r="10" spans="1:9" ht="69" customHeight="1" x14ac:dyDescent="0.3">
      <c r="A10" s="113">
        <v>5</v>
      </c>
      <c r="B10" s="124" t="s">
        <v>335</v>
      </c>
      <c r="C10" s="127" t="s">
        <v>402</v>
      </c>
      <c r="D10" s="127" t="s">
        <v>123</v>
      </c>
      <c r="E10" s="128" t="s">
        <v>339</v>
      </c>
      <c r="F10" s="128" t="s">
        <v>336</v>
      </c>
      <c r="G10" s="161">
        <v>1</v>
      </c>
      <c r="H10" s="161" t="s">
        <v>416</v>
      </c>
      <c r="I10" s="159" t="s">
        <v>417</v>
      </c>
    </row>
    <row r="11" spans="1:9" ht="66.75" customHeight="1" x14ac:dyDescent="0.3">
      <c r="A11" s="113">
        <v>6</v>
      </c>
      <c r="B11" s="70" t="s">
        <v>340</v>
      </c>
      <c r="C11" s="70" t="s">
        <v>341</v>
      </c>
      <c r="D11" s="70" t="s">
        <v>331</v>
      </c>
      <c r="E11" s="114" t="s">
        <v>148</v>
      </c>
      <c r="F11" s="114" t="s">
        <v>203</v>
      </c>
      <c r="G11" s="115">
        <v>1</v>
      </c>
      <c r="H11" s="159" t="s">
        <v>418</v>
      </c>
      <c r="I11" s="159" t="s">
        <v>419</v>
      </c>
    </row>
    <row r="12" spans="1:9" ht="97.5" customHeight="1" x14ac:dyDescent="0.3">
      <c r="A12" s="113">
        <v>7</v>
      </c>
      <c r="B12" s="70" t="s">
        <v>28</v>
      </c>
      <c r="C12" s="129" t="s">
        <v>346</v>
      </c>
      <c r="D12" s="70" t="s">
        <v>332</v>
      </c>
      <c r="E12" s="114" t="s">
        <v>344</v>
      </c>
      <c r="F12" s="114" t="s">
        <v>126</v>
      </c>
      <c r="G12" s="115">
        <v>0</v>
      </c>
      <c r="H12" s="159" t="s">
        <v>420</v>
      </c>
      <c r="I12" s="162" t="s">
        <v>421</v>
      </c>
    </row>
    <row r="13" spans="1:9" ht="48.75" customHeight="1" x14ac:dyDescent="0.3">
      <c r="A13" s="113">
        <v>8</v>
      </c>
      <c r="B13" s="70" t="s">
        <v>41</v>
      </c>
      <c r="C13" s="114" t="s">
        <v>127</v>
      </c>
      <c r="D13" s="114" t="s">
        <v>128</v>
      </c>
      <c r="E13" s="114" t="s">
        <v>129</v>
      </c>
      <c r="F13" s="114" t="s">
        <v>130</v>
      </c>
      <c r="G13" s="115">
        <v>0</v>
      </c>
      <c r="H13" s="159" t="s">
        <v>422</v>
      </c>
      <c r="I13" s="163" t="s">
        <v>423</v>
      </c>
    </row>
    <row r="14" spans="1:9" ht="63.75" customHeight="1" x14ac:dyDescent="0.3">
      <c r="A14" s="113">
        <v>9</v>
      </c>
      <c r="B14" s="70" t="s">
        <v>29</v>
      </c>
      <c r="C14" s="70" t="s">
        <v>345</v>
      </c>
      <c r="D14" s="70" t="s">
        <v>23</v>
      </c>
      <c r="E14" s="114" t="s">
        <v>131</v>
      </c>
      <c r="F14" s="114" t="s">
        <v>132</v>
      </c>
      <c r="G14" s="115">
        <v>1</v>
      </c>
      <c r="H14" s="159" t="s">
        <v>424</v>
      </c>
      <c r="I14" s="159" t="s">
        <v>425</v>
      </c>
    </row>
    <row r="15" spans="1:9" ht="54" customHeight="1" x14ac:dyDescent="0.3">
      <c r="A15" s="113">
        <v>10</v>
      </c>
      <c r="B15" s="70" t="s">
        <v>30</v>
      </c>
      <c r="C15" s="70" t="s">
        <v>24</v>
      </c>
      <c r="D15" s="70" t="s">
        <v>25</v>
      </c>
      <c r="E15" s="114" t="s">
        <v>133</v>
      </c>
      <c r="F15" s="114" t="s">
        <v>134</v>
      </c>
      <c r="G15" s="115">
        <v>1</v>
      </c>
      <c r="H15" s="159" t="s">
        <v>426</v>
      </c>
      <c r="I15" s="159" t="s">
        <v>427</v>
      </c>
    </row>
    <row r="16" spans="1:9" ht="80.25" customHeight="1" x14ac:dyDescent="0.3">
      <c r="A16" s="113">
        <v>11</v>
      </c>
      <c r="B16" s="70" t="s">
        <v>81</v>
      </c>
      <c r="C16" s="70" t="s">
        <v>135</v>
      </c>
      <c r="D16" s="114" t="s">
        <v>136</v>
      </c>
      <c r="E16" s="114" t="s">
        <v>204</v>
      </c>
      <c r="F16" s="114" t="s">
        <v>137</v>
      </c>
      <c r="G16" s="115">
        <v>1</v>
      </c>
      <c r="H16" s="159" t="s">
        <v>428</v>
      </c>
      <c r="I16" s="163" t="s">
        <v>429</v>
      </c>
    </row>
    <row r="17" spans="1:9" s="117" customFormat="1" ht="101.25" customHeight="1" x14ac:dyDescent="0.35">
      <c r="A17" s="113">
        <v>12</v>
      </c>
      <c r="B17" s="116" t="s">
        <v>149</v>
      </c>
      <c r="C17" s="116" t="s">
        <v>337</v>
      </c>
      <c r="D17" s="130" t="s">
        <v>348</v>
      </c>
      <c r="E17" s="116" t="s">
        <v>205</v>
      </c>
      <c r="F17" s="130" t="s">
        <v>349</v>
      </c>
      <c r="G17" s="115">
        <v>0</v>
      </c>
      <c r="H17" s="159" t="s">
        <v>430</v>
      </c>
      <c r="I17" s="164" t="s">
        <v>431</v>
      </c>
    </row>
    <row r="18" spans="1:9" x14ac:dyDescent="0.3">
      <c r="A18" s="264" t="s">
        <v>26</v>
      </c>
      <c r="B18" s="265"/>
      <c r="C18" s="118"/>
      <c r="D18" s="118"/>
      <c r="E18" s="118"/>
      <c r="F18" s="118"/>
      <c r="G18" s="119">
        <f>SUM(G6:G17)</f>
        <v>8</v>
      </c>
      <c r="H18" s="119">
        <f>SUM(H6:H17)</f>
        <v>0</v>
      </c>
      <c r="I18" s="165"/>
    </row>
    <row r="19" spans="1:9" x14ac:dyDescent="0.3"/>
    <row r="20" spans="1:9" x14ac:dyDescent="0.3"/>
    <row r="21" spans="1:9" x14ac:dyDescent="0.3"/>
  </sheetData>
  <mergeCells count="14">
    <mergeCell ref="G4:G5"/>
    <mergeCell ref="H4:H5"/>
    <mergeCell ref="I4:I5"/>
    <mergeCell ref="A18:B18"/>
    <mergeCell ref="A1:I1"/>
    <mergeCell ref="A2:C2"/>
    <mergeCell ref="D2:E2"/>
    <mergeCell ref="F2:I2"/>
    <mergeCell ref="A3:I3"/>
    <mergeCell ref="A4:A5"/>
    <mergeCell ref="B4:B5"/>
    <mergeCell ref="C4:C5"/>
    <mergeCell ref="D4:D5"/>
    <mergeCell ref="E4:F4"/>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workbookViewId="0">
      <selection activeCell="D11" sqref="D11"/>
    </sheetView>
  </sheetViews>
  <sheetFormatPr defaultColWidth="9.1796875" defaultRowHeight="14.5" x14ac:dyDescent="0.35"/>
  <cols>
    <col min="1" max="1" width="7.54296875" style="1" customWidth="1"/>
    <col min="2" max="2" width="23.81640625" style="1" customWidth="1"/>
    <col min="3" max="3" width="16.453125" style="1" customWidth="1"/>
    <col min="4" max="4" width="14.54296875" style="1" customWidth="1"/>
    <col min="5" max="5" width="18.26953125" style="1" customWidth="1"/>
    <col min="6" max="6" width="16.81640625" style="1" customWidth="1"/>
    <col min="7" max="7" width="14.81640625" style="1" customWidth="1"/>
    <col min="8" max="16384" width="9.1796875" style="1"/>
  </cols>
  <sheetData>
    <row r="1" spans="1:10" ht="15" x14ac:dyDescent="0.25">
      <c r="A1" s="280" t="s">
        <v>333</v>
      </c>
      <c r="B1" s="280"/>
      <c r="C1" s="280"/>
      <c r="D1" s="280"/>
      <c r="E1" s="280"/>
      <c r="F1" s="280"/>
      <c r="G1" s="280"/>
      <c r="H1" s="280"/>
    </row>
    <row r="2" spans="1:10" s="47" customFormat="1" ht="12.75" x14ac:dyDescent="0.2">
      <c r="A2" s="296" t="s">
        <v>207</v>
      </c>
      <c r="B2" s="296"/>
      <c r="C2" s="296"/>
      <c r="D2" s="297" t="s">
        <v>208</v>
      </c>
      <c r="E2" s="297"/>
      <c r="F2" s="298" t="s">
        <v>209</v>
      </c>
      <c r="G2" s="298"/>
      <c r="H2" s="298"/>
    </row>
    <row r="3" spans="1:10" ht="15" customHeight="1" x14ac:dyDescent="0.25">
      <c r="A3" s="299" t="s">
        <v>64</v>
      </c>
      <c r="B3" s="299"/>
      <c r="C3" s="299"/>
      <c r="D3" s="299"/>
      <c r="E3" s="299"/>
      <c r="F3" s="299"/>
      <c r="G3" s="299"/>
      <c r="H3" s="299"/>
    </row>
    <row r="4" spans="1:10" ht="43.5" customHeight="1" x14ac:dyDescent="0.25">
      <c r="A4" s="67" t="s">
        <v>195</v>
      </c>
      <c r="B4" s="67" t="s">
        <v>56</v>
      </c>
      <c r="C4" s="67" t="s">
        <v>61</v>
      </c>
      <c r="D4" s="67" t="s">
        <v>57</v>
      </c>
      <c r="E4" s="67" t="s">
        <v>194</v>
      </c>
      <c r="F4" s="289" t="s">
        <v>193</v>
      </c>
      <c r="G4" s="290"/>
      <c r="H4" s="291"/>
    </row>
    <row r="5" spans="1:10" ht="15.75" x14ac:dyDescent="0.25">
      <c r="A5" s="293" t="s">
        <v>60</v>
      </c>
      <c r="B5" s="294"/>
      <c r="C5" s="294"/>
      <c r="D5" s="294"/>
      <c r="E5" s="294"/>
      <c r="F5" s="294"/>
      <c r="G5" s="294"/>
      <c r="H5" s="295"/>
    </row>
    <row r="6" spans="1:10" ht="15" customHeight="1" x14ac:dyDescent="0.25">
      <c r="A6" s="67">
        <v>1</v>
      </c>
      <c r="B6" s="19" t="s">
        <v>31</v>
      </c>
      <c r="C6" s="67">
        <v>14</v>
      </c>
      <c r="D6" s="67">
        <v>14</v>
      </c>
      <c r="E6" s="67">
        <v>11</v>
      </c>
      <c r="F6" s="292">
        <f>E6*100/D6</f>
        <v>78.571428571428569</v>
      </c>
      <c r="G6" s="292"/>
      <c r="H6" s="292"/>
      <c r="J6" s="145"/>
    </row>
    <row r="7" spans="1:10" ht="15" x14ac:dyDescent="0.25">
      <c r="A7" s="67">
        <v>2</v>
      </c>
      <c r="B7" s="19" t="s">
        <v>55</v>
      </c>
      <c r="C7" s="67">
        <v>12</v>
      </c>
      <c r="D7" s="67">
        <v>12</v>
      </c>
      <c r="E7" s="67">
        <v>8</v>
      </c>
      <c r="F7" s="292">
        <f>E7*100/D7</f>
        <v>66.666666666666671</v>
      </c>
      <c r="G7" s="292"/>
      <c r="H7" s="292"/>
      <c r="J7" s="145"/>
    </row>
    <row r="8" spans="1:10" ht="15" customHeight="1" x14ac:dyDescent="0.25">
      <c r="A8" s="283" t="s">
        <v>212</v>
      </c>
      <c r="B8" s="284"/>
      <c r="C8" s="284"/>
      <c r="D8" s="284"/>
      <c r="E8" s="284"/>
      <c r="F8" s="284"/>
      <c r="G8" s="284"/>
      <c r="H8" s="285"/>
    </row>
    <row r="9" spans="1:10" ht="31.5" customHeight="1" x14ac:dyDescent="0.25">
      <c r="A9" s="67"/>
      <c r="B9" s="67" t="s">
        <v>56</v>
      </c>
      <c r="C9" s="67" t="s">
        <v>57</v>
      </c>
      <c r="D9" s="67" t="s">
        <v>73</v>
      </c>
      <c r="E9" s="67" t="s">
        <v>74</v>
      </c>
      <c r="F9" s="67" t="s">
        <v>192</v>
      </c>
      <c r="G9" s="289" t="s">
        <v>3</v>
      </c>
      <c r="H9" s="291"/>
    </row>
    <row r="10" spans="1:10" ht="15" x14ac:dyDescent="0.25">
      <c r="A10" s="67">
        <v>1</v>
      </c>
      <c r="B10" s="19" t="s">
        <v>31</v>
      </c>
      <c r="C10" s="67">
        <v>14</v>
      </c>
      <c r="D10" s="67">
        <v>13</v>
      </c>
      <c r="E10" s="146">
        <f>D10/C10*100</f>
        <v>92.857142857142861</v>
      </c>
      <c r="F10" s="58" t="str">
        <f>IF(D10&gt;=11,"Qualified",IF(D10&lt;11,"Not Qualified"))</f>
        <v>Qualified</v>
      </c>
      <c r="G10" s="281"/>
      <c r="H10" s="282"/>
    </row>
    <row r="11" spans="1:10" ht="15" x14ac:dyDescent="0.25">
      <c r="A11" s="67">
        <v>2</v>
      </c>
      <c r="B11" s="19" t="s">
        <v>55</v>
      </c>
      <c r="C11" s="67">
        <v>12</v>
      </c>
      <c r="D11" s="67">
        <v>8</v>
      </c>
      <c r="E11" s="146">
        <f>D11/C11*100</f>
        <v>66.666666666666657</v>
      </c>
      <c r="F11" s="58" t="str">
        <f>IF(D11&gt;=8,"Qualified",IF(D11&lt;8,"Not Qualified"))</f>
        <v>Qualified</v>
      </c>
      <c r="G11" s="281"/>
      <c r="H11" s="282"/>
    </row>
    <row r="12" spans="1:10" ht="15" customHeight="1" x14ac:dyDescent="0.25">
      <c r="A12" s="283" t="s">
        <v>210</v>
      </c>
      <c r="B12" s="284"/>
      <c r="C12" s="284"/>
      <c r="D12" s="284"/>
      <c r="E12" s="284"/>
      <c r="F12" s="284"/>
      <c r="G12" s="284"/>
      <c r="H12" s="285"/>
    </row>
    <row r="13" spans="1:10" ht="15" x14ac:dyDescent="0.25">
      <c r="A13" s="286" t="s">
        <v>75</v>
      </c>
      <c r="B13" s="287"/>
      <c r="C13" s="287"/>
      <c r="D13" s="287"/>
      <c r="E13" s="287"/>
      <c r="F13" s="287"/>
      <c r="G13" s="287"/>
      <c r="H13" s="288"/>
    </row>
    <row r="14" spans="1:10" ht="45" x14ac:dyDescent="0.25">
      <c r="A14" s="40" t="s">
        <v>195</v>
      </c>
      <c r="B14" s="40" t="s">
        <v>56</v>
      </c>
      <c r="C14" s="40" t="s">
        <v>196</v>
      </c>
      <c r="D14" s="40" t="s">
        <v>57</v>
      </c>
      <c r="E14" s="40" t="s">
        <v>199</v>
      </c>
      <c r="F14" s="40" t="s">
        <v>197</v>
      </c>
      <c r="G14" s="40" t="s">
        <v>200</v>
      </c>
      <c r="H14" s="40" t="s">
        <v>198</v>
      </c>
    </row>
    <row r="15" spans="1:10" ht="15.75" x14ac:dyDescent="0.25">
      <c r="A15" s="66">
        <v>1</v>
      </c>
      <c r="B15" s="41" t="s">
        <v>72</v>
      </c>
      <c r="C15" s="41">
        <v>17</v>
      </c>
      <c r="D15" s="41">
        <f>C15*3</f>
        <v>51</v>
      </c>
      <c r="E15" s="41">
        <f>D15*80/100</f>
        <v>40.799999999999997</v>
      </c>
      <c r="F15" s="44">
        <f>'Programme delivery'!K51</f>
        <v>44</v>
      </c>
      <c r="G15" s="42">
        <f>F15*80%</f>
        <v>35.200000000000003</v>
      </c>
      <c r="H15" s="46">
        <f>G15/E15*100</f>
        <v>86.274509803921589</v>
      </c>
    </row>
    <row r="16" spans="1:10" ht="15.75" x14ac:dyDescent="0.25">
      <c r="A16" s="66">
        <v>2</v>
      </c>
      <c r="B16" s="41" t="s">
        <v>67</v>
      </c>
      <c r="C16" s="41">
        <v>10</v>
      </c>
      <c r="D16" s="41">
        <f>C16*3</f>
        <v>30</v>
      </c>
      <c r="E16" s="41">
        <f>D16*50/100</f>
        <v>15</v>
      </c>
      <c r="F16" s="44">
        <f>'Programme delivery'!K52</f>
        <v>27</v>
      </c>
      <c r="G16" s="42">
        <f>F16*50%</f>
        <v>13.5</v>
      </c>
      <c r="H16" s="46">
        <f>G16/E16*100</f>
        <v>90</v>
      </c>
    </row>
    <row r="17" spans="1:8" ht="15.75" x14ac:dyDescent="0.25">
      <c r="A17" s="280" t="s">
        <v>63</v>
      </c>
      <c r="B17" s="280"/>
      <c r="C17" s="41">
        <f>SUM(C15:C16)</f>
        <v>27</v>
      </c>
      <c r="D17" s="41">
        <f>SUM(D15:D16)</f>
        <v>81</v>
      </c>
      <c r="E17" s="41">
        <f>SUM(E15:E16)</f>
        <v>55.8</v>
      </c>
      <c r="F17" s="41">
        <f>SUM(F15:F16)</f>
        <v>71</v>
      </c>
      <c r="G17" s="41">
        <f>SUM(G15:G16)</f>
        <v>48.7</v>
      </c>
      <c r="H17" s="46">
        <f>G17/E17*100</f>
        <v>87.275985663082452</v>
      </c>
    </row>
    <row r="18" spans="1:8" ht="15" x14ac:dyDescent="0.25">
      <c r="A18" s="278" t="s">
        <v>301</v>
      </c>
      <c r="B18" s="278"/>
      <c r="C18" s="278"/>
      <c r="D18" s="279"/>
      <c r="E18" s="279"/>
      <c r="F18" s="279"/>
      <c r="G18" s="279"/>
      <c r="H18" s="279"/>
    </row>
  </sheetData>
  <sheetProtection formatCells="0" formatColumns="0" formatRows="0" selectLockedCells="1"/>
  <mergeCells count="18">
    <mergeCell ref="A1:H1"/>
    <mergeCell ref="F4:H4"/>
    <mergeCell ref="F7:H7"/>
    <mergeCell ref="G9:H9"/>
    <mergeCell ref="G10:H10"/>
    <mergeCell ref="A5:H5"/>
    <mergeCell ref="A8:H8"/>
    <mergeCell ref="F6:H6"/>
    <mergeCell ref="A2:C2"/>
    <mergeCell ref="D2:E2"/>
    <mergeCell ref="F2:H2"/>
    <mergeCell ref="A3:H3"/>
    <mergeCell ref="A18:C18"/>
    <mergeCell ref="D18:H18"/>
    <mergeCell ref="A17:B17"/>
    <mergeCell ref="G11:H11"/>
    <mergeCell ref="A12:H12"/>
    <mergeCell ref="A13:H13"/>
  </mergeCells>
  <conditionalFormatting sqref="F10:F11">
    <cfRule type="cellIs" dxfId="0" priority="1" stopIfTrue="1" operator="greaterThan">
      <formula>69.99</formula>
    </cfRule>
  </conditionalFormatting>
  <pageMargins left="0.70866141732283472" right="0.70866141732283472" top="0.74803149606299213" bottom="0.74803149606299213" header="0.31496062992125984" footer="0.31496062992125984"/>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Programme delivery</vt:lpstr>
      <vt:lpstr>Org capacity</vt:lpstr>
      <vt:lpstr>Finance</vt:lpstr>
      <vt:lpstr>Scoring sheet FSW-MSM-TG</vt:lpstr>
      <vt:lpstr>'Org capacity'!Print_Area</vt:lpstr>
      <vt:lpstr>'Programme delivery'!Print_Area</vt:lpstr>
      <vt:lpstr>'Programme delivery'!Print_Titles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2022-03-12T05:52:55Z</dcterms:modified>
</cp:coreProperties>
</file>